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4545" firstSheet="9" activeTab="14"/>
  </bookViews>
  <sheets>
    <sheet name="export (2008.)" sheetId="1" r:id="rId1"/>
    <sheet name="export (2009. I. félév)" sheetId="2" r:id="rId2"/>
    <sheet name="export (2009)" sheetId="3" r:id="rId3"/>
    <sheet name="export (2010. I. félév)" sheetId="4" r:id="rId4"/>
    <sheet name="export (2010. I-XI. hó)" sheetId="5" r:id="rId5"/>
    <sheet name="export (2010)" sheetId="6" r:id="rId6"/>
    <sheet name="export (2011. I-IX. hó)" sheetId="7" r:id="rId7"/>
    <sheet name="export (2011.)" sheetId="8" r:id="rId8"/>
    <sheet name="export (2011. I. félév)" sheetId="9" r:id="rId9"/>
    <sheet name="export (2012. I-VI. hó))" sheetId="10" r:id="rId10"/>
    <sheet name="export (2012. I-IX. hó)" sheetId="11" r:id="rId11"/>
    <sheet name="export (2011.-javított)" sheetId="12" r:id="rId12"/>
    <sheet name="export (2012.)" sheetId="13" r:id="rId13"/>
    <sheet name="export (2013. I-Vi. hó)" sheetId="14" r:id="rId14"/>
    <sheet name="export (2013)" sheetId="15" r:id="rId15"/>
  </sheets>
  <definedNames/>
  <calcPr fullCalcOnLoad="1"/>
</workbook>
</file>

<file path=xl/sharedStrings.xml><?xml version="1.0" encoding="utf-8"?>
<sst xmlns="http://schemas.openxmlformats.org/spreadsheetml/2006/main" count="1838" uniqueCount="150">
  <si>
    <t>Albánia</t>
  </si>
  <si>
    <t>Argentína</t>
  </si>
  <si>
    <t>Ausztria</t>
  </si>
  <si>
    <t>Ausztrália</t>
  </si>
  <si>
    <t>Bosznia-Hercegovina</t>
  </si>
  <si>
    <t>Belgium</t>
  </si>
  <si>
    <t>Bulgária</t>
  </si>
  <si>
    <t>Brazília</t>
  </si>
  <si>
    <t>Fehéroroszország</t>
  </si>
  <si>
    <t>Kanada</t>
  </si>
  <si>
    <t>Kongó</t>
  </si>
  <si>
    <t>Svájc</t>
  </si>
  <si>
    <t>Chile</t>
  </si>
  <si>
    <t>Kína</t>
  </si>
  <si>
    <t>Csehország</t>
  </si>
  <si>
    <t>Németország</t>
  </si>
  <si>
    <t>Dánia</t>
  </si>
  <si>
    <t>Algéria</t>
  </si>
  <si>
    <t>Észtország</t>
  </si>
  <si>
    <t>Spanyolország</t>
  </si>
  <si>
    <t>Finnország</t>
  </si>
  <si>
    <t>Franciaország</t>
  </si>
  <si>
    <t>Nagy-Britannia</t>
  </si>
  <si>
    <t>Görögország</t>
  </si>
  <si>
    <t>Hongkong</t>
  </si>
  <si>
    <t>Horvátország</t>
  </si>
  <si>
    <t>Írország</t>
  </si>
  <si>
    <t>Izrael</t>
  </si>
  <si>
    <t>Olaszország</t>
  </si>
  <si>
    <t>Japán</t>
  </si>
  <si>
    <t>Koreai Köztársaság</t>
  </si>
  <si>
    <t>Kazahsztán</t>
  </si>
  <si>
    <t>Litvánia</t>
  </si>
  <si>
    <t>Lettország</t>
  </si>
  <si>
    <t>Moldova</t>
  </si>
  <si>
    <t>Montenegró</t>
  </si>
  <si>
    <t>Macedónia</t>
  </si>
  <si>
    <t>Mexikó</t>
  </si>
  <si>
    <t>Malajzia</t>
  </si>
  <si>
    <t>Nigéria</t>
  </si>
  <si>
    <t>Hollandia</t>
  </si>
  <si>
    <t>Norvégia</t>
  </si>
  <si>
    <t>Új-Zéland</t>
  </si>
  <si>
    <t>Pakisztán</t>
  </si>
  <si>
    <t>Lengyelország</t>
  </si>
  <si>
    <t>Románia</t>
  </si>
  <si>
    <t>Oroszország</t>
  </si>
  <si>
    <t>Svédország</t>
  </si>
  <si>
    <t>Szingapúr</t>
  </si>
  <si>
    <t>Szlovénia</t>
  </si>
  <si>
    <t>Szlovákia</t>
  </si>
  <si>
    <t>Szenegál</t>
  </si>
  <si>
    <t>Szíria</t>
  </si>
  <si>
    <t>Thaiföld</t>
  </si>
  <si>
    <t>Törökország</t>
  </si>
  <si>
    <t>Tajvan</t>
  </si>
  <si>
    <t>Ukrajna</t>
  </si>
  <si>
    <t>Egyesült Államok</t>
  </si>
  <si>
    <t>Vietnam</t>
  </si>
  <si>
    <t>Szerbia</t>
  </si>
  <si>
    <t>Dél-Afrika</t>
  </si>
  <si>
    <t>Mindösszesen</t>
  </si>
  <si>
    <t>átlagár</t>
  </si>
  <si>
    <t>EU-27</t>
  </si>
  <si>
    <t>Ázsia</t>
  </si>
  <si>
    <t>Észak és Közép-Amerika</t>
  </si>
  <si>
    <t>Dél-Amerika</t>
  </si>
  <si>
    <t>Óceánia</t>
  </si>
  <si>
    <t>Volt SZU országai</t>
  </si>
  <si>
    <t>Afrika összesen</t>
  </si>
  <si>
    <t>hl</t>
  </si>
  <si>
    <t>ezer euró</t>
  </si>
  <si>
    <t>pezsgő - 220410</t>
  </si>
  <si>
    <t>palackos - 220421</t>
  </si>
  <si>
    <t>hordós - 220429</t>
  </si>
  <si>
    <t>összesen - 2204</t>
  </si>
  <si>
    <t>Megnevezés</t>
  </si>
  <si>
    <t>Mértékegység</t>
  </si>
  <si>
    <t>mennyiség</t>
  </si>
  <si>
    <t>érték</t>
  </si>
  <si>
    <t>euró/l</t>
  </si>
  <si>
    <t>Borászati termékek kivitele (2008)</t>
  </si>
  <si>
    <t>Borászati termékek kivitele (2009 I. félév)</t>
  </si>
  <si>
    <t>Más európai országok</t>
  </si>
  <si>
    <t>Borászati termékek kivitele (2009)</t>
  </si>
  <si>
    <t>Ciprus</t>
  </si>
  <si>
    <t>Portugália</t>
  </si>
  <si>
    <t>Koszovó</t>
  </si>
  <si>
    <t>Arab Emírségek</t>
  </si>
  <si>
    <t>India</t>
  </si>
  <si>
    <t>Irak</t>
  </si>
  <si>
    <t>Kambodzsa</t>
  </si>
  <si>
    <t>Mongólia</t>
  </si>
  <si>
    <t>Omán</t>
  </si>
  <si>
    <t>Benin</t>
  </si>
  <si>
    <t>Egyiptom</t>
  </si>
  <si>
    <t>Kenya</t>
  </si>
  <si>
    <t>Bermuda</t>
  </si>
  <si>
    <t>Borászati termékek kivitele (2010 I. félév)</t>
  </si>
  <si>
    <t>Luxemburg</t>
  </si>
  <si>
    <t>Azerbajdzsán</t>
  </si>
  <si>
    <t>Grúzia</t>
  </si>
  <si>
    <t>Más EU országok</t>
  </si>
  <si>
    <t>Izland</t>
  </si>
  <si>
    <t>Tunézia</t>
  </si>
  <si>
    <t>Zambia</t>
  </si>
  <si>
    <t>Kuba</t>
  </si>
  <si>
    <t>Libanon</t>
  </si>
  <si>
    <t>Borászati termékek kivitele (2011 I. félév)</t>
  </si>
  <si>
    <t>Málta</t>
  </si>
  <si>
    <t>Afganisztán</t>
  </si>
  <si>
    <t>Irán</t>
  </si>
  <si>
    <t>Jordánia</t>
  </si>
  <si>
    <t>Katar</t>
  </si>
  <si>
    <t>Mianmar</t>
  </si>
  <si>
    <t>Líbia</t>
  </si>
  <si>
    <t>Marokkó</t>
  </si>
  <si>
    <t>Panama</t>
  </si>
  <si>
    <t>Borászati termékek kivitele (2010)</t>
  </si>
  <si>
    <t>Afrika</t>
  </si>
  <si>
    <t>Borászati termékek kivitele (2011 I-IX. hó)</t>
  </si>
  <si>
    <t>Indonézia</t>
  </si>
  <si>
    <t>Más Eu-i országok</t>
  </si>
  <si>
    <t>Fülöp-szigetek</t>
  </si>
  <si>
    <t>Borászati termékek kivitele (2010 I-XI. hó)</t>
  </si>
  <si>
    <t>Borászati termékek kivitele (2011. év)</t>
  </si>
  <si>
    <t>Kamerun</t>
  </si>
  <si>
    <t>Borászati termékek kivitele (2012. I-VI. hó)</t>
  </si>
  <si>
    <t>Botswana</t>
  </si>
  <si>
    <t>Ghána</t>
  </si>
  <si>
    <t>Borászati termékek kivitele (2012. I-IX. hó)</t>
  </si>
  <si>
    <t>összesen - 220410 + 220421 + 220429</t>
  </si>
  <si>
    <t>Típus</t>
  </si>
  <si>
    <t>összesen</t>
  </si>
  <si>
    <t>fehér</t>
  </si>
  <si>
    <t>vörös</t>
  </si>
  <si>
    <t>Borászati termékek kivitele (2012. év teljes)</t>
  </si>
  <si>
    <t>Borászati termékek kivitele (2011. év-javított)</t>
  </si>
  <si>
    <t>Angola</t>
  </si>
  <si>
    <t>Niger</t>
  </si>
  <si>
    <t>San Marino</t>
  </si>
  <si>
    <t>Uruguay</t>
  </si>
  <si>
    <t>pezsgő - 2241</t>
  </si>
  <si>
    <t>Palesztin Nemzeti Hatóság</t>
  </si>
  <si>
    <t>Borászati termékek kivitele (2013. I-VI. hó)</t>
  </si>
  <si>
    <t>Borászati termékek kivitele (2013. év teljes)</t>
  </si>
  <si>
    <t>Egyesült Királyság</t>
  </si>
  <si>
    <t>Andorra</t>
  </si>
  <si>
    <t>Szaúd-Arábia</t>
  </si>
  <si>
    <t>Maldív-szigetek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</si>
</sst>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#,##0_ ;\-#,##0\ "/>
    <numFmt numFmtId="167" formatCode="0.0"/>
    <numFmt numFmtId="168" formatCode="#,##0.0"/>
    <numFmt numFmtId="169" formatCode="#,##0.000"/>
    <numFmt numFmtId="170" formatCode="0.0000000"/>
    <numFmt numFmtId="171" formatCode="0.00000"/>
    <numFmt numFmtId="172" formatCode="_(* #,##0.00_);_(* \(#,##0.00\);_(* &quot;-&quot;??_);_(@_)"/>
    <numFmt numFmtId="173" formatCode="_(* #,##0_);_(* \(#,##0\);_(* &quot;-&quot;??_);_(@_)"/>
    <numFmt numFmtId="174" formatCode="#,##0.0000"/>
    <numFmt numFmtId="175" formatCode="_(* #,##0.0_);_(* \(#,##0.0\);_(* &quot;-&quot;??_);_(@_)"/>
    <numFmt numFmtId="176" formatCode="_(* #,##0.000_);_(* \(#,##0.0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3" fontId="2" fillId="0" borderId="3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2" fillId="0" borderId="34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168" fontId="0" fillId="0" borderId="13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" fontId="2" fillId="0" borderId="37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9" xfId="0" applyNumberFormat="1" applyBorder="1" applyAlignment="1">
      <alignment/>
    </xf>
    <xf numFmtId="0" fontId="4" fillId="0" borderId="40" xfId="0" applyFont="1" applyBorder="1" applyAlignment="1">
      <alignment/>
    </xf>
    <xf numFmtId="3" fontId="2" fillId="0" borderId="41" xfId="0" applyNumberFormat="1" applyFont="1" applyBorder="1" applyAlignment="1">
      <alignment/>
    </xf>
    <xf numFmtId="4" fontId="2" fillId="0" borderId="41" xfId="0" applyNumberFormat="1" applyFont="1" applyBorder="1" applyAlignment="1">
      <alignment/>
    </xf>
    <xf numFmtId="4" fontId="2" fillId="0" borderId="42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2" fillId="0" borderId="43" xfId="0" applyFont="1" applyBorder="1" applyAlignment="1">
      <alignment/>
    </xf>
    <xf numFmtId="3" fontId="0" fillId="0" borderId="44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0" fontId="0" fillId="0" borderId="35" xfId="0" applyBorder="1" applyAlignment="1">
      <alignment/>
    </xf>
    <xf numFmtId="3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7" fontId="0" fillId="0" borderId="10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44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167" fontId="0" fillId="0" borderId="18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67" fontId="0" fillId="0" borderId="16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68" fontId="0" fillId="0" borderId="16" xfId="0" applyNumberFormat="1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/>
    </xf>
    <xf numFmtId="0" fontId="2" fillId="0" borderId="46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0" fontId="0" fillId="0" borderId="47" xfId="0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49" xfId="0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168" fontId="0" fillId="0" borderId="13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34" xfId="0" applyFont="1" applyBorder="1" applyAlignment="1">
      <alignment/>
    </xf>
    <xf numFmtId="4" fontId="2" fillId="0" borderId="21" xfId="0" applyNumberFormat="1" applyFont="1" applyBorder="1" applyAlignment="1">
      <alignment/>
    </xf>
    <xf numFmtId="168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67" fontId="2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41" xfId="0" applyFont="1" applyBorder="1" applyAlignment="1">
      <alignment/>
    </xf>
    <xf numFmtId="1" fontId="2" fillId="0" borderId="41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4" fillId="0" borderId="35" xfId="0" applyFont="1" applyBorder="1" applyAlignment="1">
      <alignment horizontal="center" vertical="center"/>
    </xf>
    <xf numFmtId="168" fontId="0" fillId="0" borderId="16" xfId="0" applyNumberFormat="1" applyBorder="1" applyAlignment="1">
      <alignment/>
    </xf>
    <xf numFmtId="1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6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" fontId="2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1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2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2" fontId="2" fillId="0" borderId="2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17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" fontId="2" fillId="0" borderId="34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1" fontId="2" fillId="0" borderId="20" xfId="0" applyNumberFormat="1" applyFont="1" applyBorder="1" applyAlignment="1">
      <alignment/>
    </xf>
    <xf numFmtId="2" fontId="2" fillId="0" borderId="51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1" fontId="0" fillId="0" borderId="13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0" fillId="0" borderId="14" xfId="0" applyNumberFormat="1" applyFont="1" applyBorder="1" applyAlignment="1">
      <alignment/>
    </xf>
    <xf numFmtId="167" fontId="2" fillId="0" borderId="20" xfId="0" applyNumberFormat="1" applyFont="1" applyBorder="1" applyAlignment="1">
      <alignment/>
    </xf>
    <xf numFmtId="170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/>
    </xf>
    <xf numFmtId="171" fontId="0" fillId="0" borderId="10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5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169" fontId="0" fillId="0" borderId="16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173" fontId="0" fillId="0" borderId="52" xfId="48" applyNumberFormat="1" applyFill="1" applyBorder="1" applyAlignment="1">
      <alignment/>
    </xf>
    <xf numFmtId="173" fontId="0" fillId="0" borderId="53" xfId="48" applyNumberForma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25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73" fontId="0" fillId="0" borderId="54" xfId="48" applyNumberFormat="1" applyFill="1" applyBorder="1" applyAlignment="1">
      <alignment/>
    </xf>
    <xf numFmtId="173" fontId="0" fillId="0" borderId="55" xfId="48" applyNumberForma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168" fontId="0" fillId="0" borderId="13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2" fontId="0" fillId="0" borderId="54" xfId="48" applyNumberFormat="1" applyFill="1" applyBorder="1" applyAlignment="1">
      <alignment/>
    </xf>
    <xf numFmtId="172" fontId="0" fillId="0" borderId="55" xfId="48" applyNumberFormat="1" applyFill="1" applyBorder="1" applyAlignment="1">
      <alignment/>
    </xf>
    <xf numFmtId="175" fontId="0" fillId="0" borderId="55" xfId="48" applyNumberForma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175" fontId="0" fillId="0" borderId="54" xfId="48" applyNumberFormat="1" applyFill="1" applyBorder="1" applyAlignment="1">
      <alignment/>
    </xf>
    <xf numFmtId="168" fontId="0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9" fontId="0" fillId="0" borderId="13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9" fontId="0" fillId="0" borderId="15" xfId="0" applyNumberFormat="1" applyFont="1" applyFill="1" applyBorder="1" applyAlignment="1">
      <alignment/>
    </xf>
    <xf numFmtId="169" fontId="0" fillId="0" borderId="16" xfId="0" applyNumberFormat="1" applyFont="1" applyFill="1" applyBorder="1" applyAlignment="1">
      <alignment/>
    </xf>
    <xf numFmtId="168" fontId="0" fillId="0" borderId="16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76" fontId="0" fillId="0" borderId="55" xfId="48" applyNumberFormat="1" applyFill="1" applyBorder="1" applyAlignment="1">
      <alignment/>
    </xf>
    <xf numFmtId="167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2" fillId="0" borderId="20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1" fontId="0" fillId="0" borderId="13" xfId="0" applyNumberFormat="1" applyFill="1" applyBorder="1" applyAlignment="1">
      <alignment/>
    </xf>
    <xf numFmtId="167" fontId="0" fillId="0" borderId="10" xfId="0" applyNumberFormat="1" applyFill="1" applyBorder="1" applyAlignment="1">
      <alignment/>
    </xf>
    <xf numFmtId="167" fontId="0" fillId="0" borderId="13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" fontId="0" fillId="0" borderId="15" xfId="0" applyNumberFormat="1" applyFill="1" applyBorder="1" applyAlignment="1">
      <alignment/>
    </xf>
    <xf numFmtId="167" fontId="0" fillId="0" borderId="16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67" fontId="2" fillId="0" borderId="1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67" fontId="0" fillId="0" borderId="15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72" fontId="0" fillId="0" borderId="56" xfId="48" applyNumberFormat="1" applyFill="1" applyBorder="1" applyAlignment="1">
      <alignment/>
    </xf>
    <xf numFmtId="175" fontId="0" fillId="0" borderId="57" xfId="48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173" fontId="0" fillId="33" borderId="54" xfId="48" applyNumberFormat="1" applyFill="1" applyBorder="1" applyAlignment="1">
      <alignment/>
    </xf>
    <xf numFmtId="173" fontId="0" fillId="33" borderId="55" xfId="48" applyNumberForma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1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8" fontId="0" fillId="33" borderId="0" xfId="0" applyNumberFormat="1" applyFont="1" applyFill="1" applyBorder="1" applyAlignment="1">
      <alignment/>
    </xf>
    <xf numFmtId="3" fontId="2" fillId="0" borderId="53" xfId="46" applyNumberFormat="1" applyFont="1" applyBorder="1" applyAlignment="1">
      <alignment horizontal="right"/>
    </xf>
    <xf numFmtId="3" fontId="2" fillId="0" borderId="11" xfId="46" applyNumberFormat="1" applyFont="1" applyBorder="1" applyAlignment="1">
      <alignment horizontal="right"/>
    </xf>
    <xf numFmtId="3" fontId="0" fillId="0" borderId="55" xfId="46" applyNumberFormat="1" applyFont="1" applyBorder="1" applyAlignment="1">
      <alignment horizontal="right"/>
    </xf>
    <xf numFmtId="2" fontId="0" fillId="0" borderId="58" xfId="0" applyNumberFormat="1" applyFont="1" applyBorder="1" applyAlignment="1">
      <alignment/>
    </xf>
    <xf numFmtId="167" fontId="0" fillId="0" borderId="14" xfId="57" applyNumberFormat="1" applyBorder="1">
      <alignment/>
      <protection/>
    </xf>
    <xf numFmtId="168" fontId="0" fillId="0" borderId="55" xfId="46" applyNumberFormat="1" applyFont="1" applyBorder="1" applyAlignment="1">
      <alignment horizontal="right"/>
    </xf>
    <xf numFmtId="165" fontId="0" fillId="0" borderId="10" xfId="0" applyNumberFormat="1" applyBorder="1" applyAlignment="1">
      <alignment/>
    </xf>
    <xf numFmtId="3" fontId="0" fillId="0" borderId="57" xfId="46" applyNumberFormat="1" applyFont="1" applyBorder="1" applyAlignment="1">
      <alignment horizontal="right"/>
    </xf>
    <xf numFmtId="4" fontId="0" fillId="0" borderId="55" xfId="46" applyNumberFormat="1" applyFont="1" applyBorder="1" applyAlignment="1">
      <alignment horizontal="right"/>
    </xf>
    <xf numFmtId="168" fontId="0" fillId="0" borderId="57" xfId="46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67" fontId="0" fillId="0" borderId="18" xfId="0" applyNumberFormat="1" applyBorder="1" applyAlignment="1">
      <alignment/>
    </xf>
    <xf numFmtId="2" fontId="0" fillId="0" borderId="18" xfId="0" applyNumberFormat="1" applyBorder="1" applyAlignment="1">
      <alignment/>
    </xf>
    <xf numFmtId="1" fontId="0" fillId="0" borderId="18" xfId="0" applyNumberFormat="1" applyBorder="1" applyAlignment="1">
      <alignment/>
    </xf>
    <xf numFmtId="3" fontId="0" fillId="0" borderId="59" xfId="46" applyNumberFormat="1" applyFont="1" applyBorder="1" applyAlignment="1">
      <alignment horizontal="right"/>
    </xf>
    <xf numFmtId="2" fontId="0" fillId="0" borderId="19" xfId="0" applyNumberFormat="1" applyFont="1" applyBorder="1" applyAlignment="1">
      <alignment/>
    </xf>
    <xf numFmtId="0" fontId="2" fillId="0" borderId="60" xfId="0" applyFont="1" applyBorder="1" applyAlignment="1">
      <alignment/>
    </xf>
    <xf numFmtId="0" fontId="0" fillId="0" borderId="61" xfId="0" applyFont="1" applyBorder="1" applyAlignment="1">
      <alignment/>
    </xf>
    <xf numFmtId="169" fontId="0" fillId="0" borderId="55" xfId="46" applyNumberFormat="1" applyFont="1" applyBorder="1" applyAlignment="1">
      <alignment horizontal="right"/>
    </xf>
    <xf numFmtId="165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169" fontId="0" fillId="0" borderId="18" xfId="0" applyNumberFormat="1" applyFont="1" applyBorder="1" applyAlignment="1">
      <alignment/>
    </xf>
    <xf numFmtId="169" fontId="0" fillId="0" borderId="59" xfId="46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15" xfId="0" applyNumberFormat="1" applyBorder="1" applyAlignment="1">
      <alignment/>
    </xf>
    <xf numFmtId="2" fontId="0" fillId="0" borderId="13" xfId="0" applyNumberFormat="1" applyBorder="1" applyAlignment="1">
      <alignment/>
    </xf>
    <xf numFmtId="167" fontId="0" fillId="0" borderId="15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0" fillId="0" borderId="35" xfId="0" applyNumberFormat="1" applyBorder="1" applyAlignment="1">
      <alignment/>
    </xf>
    <xf numFmtId="2" fontId="0" fillId="0" borderId="15" xfId="0" applyNumberFormat="1" applyBorder="1" applyAlignment="1">
      <alignment/>
    </xf>
    <xf numFmtId="1" fontId="0" fillId="0" borderId="35" xfId="0" applyNumberFormat="1" applyBorder="1" applyAlignment="1">
      <alignment/>
    </xf>
    <xf numFmtId="2" fontId="2" fillId="0" borderId="20" xfId="0" applyNumberFormat="1" applyFont="1" applyBorder="1" applyAlignment="1">
      <alignment/>
    </xf>
    <xf numFmtId="2" fontId="0" fillId="0" borderId="35" xfId="0" applyNumberFormat="1" applyBorder="1" applyAlignment="1">
      <alignment/>
    </xf>
    <xf numFmtId="3" fontId="2" fillId="0" borderId="62" xfId="46" applyNumberFormat="1" applyFont="1" applyBorder="1" applyAlignment="1">
      <alignment horizontal="right"/>
    </xf>
    <xf numFmtId="3" fontId="2" fillId="0" borderId="32" xfId="46" applyNumberFormat="1" applyFont="1" applyBorder="1" applyAlignment="1">
      <alignment horizontal="right"/>
    </xf>
    <xf numFmtId="3" fontId="0" fillId="0" borderId="63" xfId="46" applyNumberFormat="1" applyFont="1" applyBorder="1" applyAlignment="1">
      <alignment horizontal="right"/>
    </xf>
    <xf numFmtId="3" fontId="0" fillId="0" borderId="64" xfId="46" applyNumberFormat="1" applyFont="1" applyBorder="1" applyAlignment="1">
      <alignment horizontal="right"/>
    </xf>
    <xf numFmtId="168" fontId="0" fillId="0" borderId="63" xfId="46" applyNumberFormat="1" applyFont="1" applyBorder="1" applyAlignment="1">
      <alignment horizontal="right"/>
    </xf>
    <xf numFmtId="4" fontId="0" fillId="0" borderId="63" xfId="46" applyNumberFormat="1" applyFont="1" applyBorder="1" applyAlignment="1">
      <alignment horizontal="right"/>
    </xf>
    <xf numFmtId="168" fontId="0" fillId="0" borderId="64" xfId="46" applyNumberFormat="1" applyFont="1" applyBorder="1" applyAlignment="1">
      <alignment horizontal="right"/>
    </xf>
    <xf numFmtId="3" fontId="0" fillId="0" borderId="65" xfId="46" applyNumberFormat="1" applyFont="1" applyBorder="1" applyAlignment="1">
      <alignment horizontal="right"/>
    </xf>
    <xf numFmtId="4" fontId="0" fillId="0" borderId="65" xfId="46" applyNumberFormat="1" applyFont="1" applyBorder="1" applyAlignment="1">
      <alignment horizontal="right"/>
    </xf>
    <xf numFmtId="3" fontId="0" fillId="0" borderId="35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3" fontId="2" fillId="0" borderId="34" xfId="46" applyNumberFormat="1" applyFont="1" applyBorder="1" applyAlignment="1">
      <alignment horizontal="right"/>
    </xf>
    <xf numFmtId="3" fontId="2" fillId="0" borderId="21" xfId="46" applyNumberFormat="1" applyFont="1" applyBorder="1" applyAlignment="1">
      <alignment horizontal="right"/>
    </xf>
    <xf numFmtId="3" fontId="2" fillId="0" borderId="20" xfId="46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171" fontId="0" fillId="0" borderId="10" xfId="0" applyNumberFormat="1" applyBorder="1" applyAlignment="1">
      <alignment/>
    </xf>
    <xf numFmtId="2" fontId="0" fillId="0" borderId="17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1" fontId="2" fillId="0" borderId="20" xfId="46" applyNumberFormat="1" applyFont="1" applyBorder="1" applyAlignment="1">
      <alignment horizontal="right"/>
    </xf>
    <xf numFmtId="1" fontId="2" fillId="0" borderId="11" xfId="46" applyNumberFormat="1" applyFont="1" applyBorder="1" applyAlignment="1">
      <alignment horizontal="right"/>
    </xf>
    <xf numFmtId="165" fontId="0" fillId="0" borderId="13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2" fillId="0" borderId="20" xfId="0" applyNumberFormat="1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7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1" fontId="2" fillId="0" borderId="32" xfId="0" applyNumberFormat="1" applyFont="1" applyBorder="1" applyAlignment="1">
      <alignment/>
    </xf>
    <xf numFmtId="1" fontId="0" fillId="0" borderId="29" xfId="0" applyNumberFormat="1" applyBorder="1" applyAlignment="1">
      <alignment/>
    </xf>
    <xf numFmtId="167" fontId="0" fillId="0" borderId="30" xfId="0" applyNumberFormat="1" applyBorder="1" applyAlignment="1">
      <alignment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_export (2012.)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_Munka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23.57421875" style="0" bestFit="1" customWidth="1"/>
    <col min="2" max="2" width="11.140625" style="0" bestFit="1" customWidth="1"/>
    <col min="3" max="3" width="9.8515625" style="0" bestFit="1" customWidth="1"/>
    <col min="4" max="4" width="7.57421875" style="0" bestFit="1" customWidth="1"/>
    <col min="5" max="5" width="11.140625" style="0" bestFit="1" customWidth="1"/>
    <col min="6" max="6" width="9.8515625" style="0" bestFit="1" customWidth="1"/>
    <col min="7" max="7" width="7.57421875" style="0" bestFit="1" customWidth="1"/>
    <col min="8" max="8" width="11.140625" style="0" bestFit="1" customWidth="1"/>
    <col min="9" max="9" width="9.8515625" style="0" bestFit="1" customWidth="1"/>
    <col min="10" max="10" width="7.57421875" style="0" bestFit="1" customWidth="1"/>
    <col min="11" max="11" width="11.140625" style="0" bestFit="1" customWidth="1"/>
    <col min="12" max="12" width="9.8515625" style="0" bestFit="1" customWidth="1"/>
    <col min="13" max="13" width="7.57421875" style="0" bestFit="1" customWidth="1"/>
  </cols>
  <sheetData>
    <row r="1" spans="1:13" ht="15">
      <c r="A1" s="383" t="s">
        <v>81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ht="13.5" thickBot="1"/>
    <row r="3" spans="1:13" ht="12.75">
      <c r="A3" s="39" t="s">
        <v>76</v>
      </c>
      <c r="B3" s="386" t="s">
        <v>72</v>
      </c>
      <c r="C3" s="381"/>
      <c r="D3" s="382"/>
      <c r="E3" s="380" t="s">
        <v>73</v>
      </c>
      <c r="F3" s="381"/>
      <c r="G3" s="387"/>
      <c r="H3" s="386" t="s">
        <v>74</v>
      </c>
      <c r="I3" s="381"/>
      <c r="J3" s="382"/>
      <c r="K3" s="380" t="s">
        <v>75</v>
      </c>
      <c r="L3" s="381"/>
      <c r="M3" s="382"/>
    </row>
    <row r="4" spans="1:13" ht="12.75">
      <c r="A4" s="384" t="s">
        <v>77</v>
      </c>
      <c r="B4" s="53" t="s">
        <v>78</v>
      </c>
      <c r="C4" s="17" t="s">
        <v>79</v>
      </c>
      <c r="D4" s="18" t="s">
        <v>62</v>
      </c>
      <c r="E4" s="46" t="s">
        <v>78</v>
      </c>
      <c r="F4" s="17" t="s">
        <v>79</v>
      </c>
      <c r="G4" s="61" t="s">
        <v>62</v>
      </c>
      <c r="H4" s="53" t="s">
        <v>78</v>
      </c>
      <c r="I4" s="17" t="s">
        <v>79</v>
      </c>
      <c r="J4" s="18" t="s">
        <v>62</v>
      </c>
      <c r="K4" s="46" t="s">
        <v>78</v>
      </c>
      <c r="L4" s="17" t="s">
        <v>79</v>
      </c>
      <c r="M4" s="18" t="s">
        <v>62</v>
      </c>
    </row>
    <row r="5" spans="1:13" ht="13.5" thickBot="1">
      <c r="A5" s="385"/>
      <c r="B5" s="54" t="s">
        <v>70</v>
      </c>
      <c r="C5" s="19" t="s">
        <v>71</v>
      </c>
      <c r="D5" s="20" t="s">
        <v>80</v>
      </c>
      <c r="E5" s="47" t="s">
        <v>70</v>
      </c>
      <c r="F5" s="19" t="s">
        <v>71</v>
      </c>
      <c r="G5" s="62" t="s">
        <v>80</v>
      </c>
      <c r="H5" s="54" t="s">
        <v>70</v>
      </c>
      <c r="I5" s="19" t="s">
        <v>71</v>
      </c>
      <c r="J5" s="20" t="s">
        <v>80</v>
      </c>
      <c r="K5" s="47" t="s">
        <v>70</v>
      </c>
      <c r="L5" s="19" t="s">
        <v>71</v>
      </c>
      <c r="M5" s="20" t="s">
        <v>80</v>
      </c>
    </row>
    <row r="6" spans="1:13" ht="13.5" thickBot="1">
      <c r="A6" s="40" t="s">
        <v>61</v>
      </c>
      <c r="B6" s="55">
        <f>B7+B30+B36+B46+B59+B65+B69+B73</f>
        <v>46826.35</v>
      </c>
      <c r="C6" s="15">
        <f>C7+C30+C36+C46+C59+C65+C69+C73</f>
        <v>8322.556999999999</v>
      </c>
      <c r="D6" s="16">
        <f>C6/B6*10</f>
        <v>1.7773234514327934</v>
      </c>
      <c r="E6" s="48">
        <f>E7+E30+E36+E46+E59+E65+E69+E73</f>
        <v>305160.83</v>
      </c>
      <c r="F6" s="15">
        <f>F7+F30+F36+F46+F59+F65+F69+F73</f>
        <v>40667.147999999994</v>
      </c>
      <c r="G6" s="63">
        <f aca="true" t="shared" si="0" ref="G6:G15">F6/E6*10</f>
        <v>1.332646395017342</v>
      </c>
      <c r="H6" s="55">
        <f>H7+H30+H36+H46+H59+H65+H69+H73</f>
        <v>304724.79</v>
      </c>
      <c r="I6" s="15">
        <f>I7+I30+I36+I46+I59+I65+I69+I73</f>
        <v>17941.235</v>
      </c>
      <c r="J6" s="16">
        <f>I6/H6*10</f>
        <v>0.5887684753183356</v>
      </c>
      <c r="K6" s="48">
        <f aca="true" t="shared" si="1" ref="K6:K37">B6+E6+H6</f>
        <v>656711.97</v>
      </c>
      <c r="L6" s="15">
        <f aca="true" t="shared" si="2" ref="L6:L37">C6+F6+I6</f>
        <v>66930.94</v>
      </c>
      <c r="M6" s="16">
        <f aca="true" t="shared" si="3" ref="M6:M37">L6/K6*10</f>
        <v>1.0191825801500163</v>
      </c>
    </row>
    <row r="7" spans="1:13" ht="12.75">
      <c r="A7" s="41" t="s">
        <v>63</v>
      </c>
      <c r="B7" s="56">
        <f>SUM(B8:B29)</f>
        <v>38519.38999999999</v>
      </c>
      <c r="C7" s="4">
        <f>SUM(C8:C29)</f>
        <v>6737.545</v>
      </c>
      <c r="D7" s="5">
        <f>C7/B7*10</f>
        <v>1.7491307624549612</v>
      </c>
      <c r="E7" s="49">
        <f>SUM(E8:E29)</f>
        <v>253582.72999999998</v>
      </c>
      <c r="F7" s="4">
        <f>SUM(F8:F29)</f>
        <v>31661.591999999997</v>
      </c>
      <c r="G7" s="64">
        <f t="shared" si="0"/>
        <v>1.2485705158233764</v>
      </c>
      <c r="H7" s="56">
        <f>SUM(H8:H29)</f>
        <v>271760.69999999995</v>
      </c>
      <c r="I7" s="4">
        <f>SUM(I8:I29)</f>
        <v>15626.248000000001</v>
      </c>
      <c r="J7" s="5">
        <f>I7/H7*10</f>
        <v>0.5750002851773639</v>
      </c>
      <c r="K7" s="49">
        <f t="shared" si="1"/>
        <v>563862.82</v>
      </c>
      <c r="L7" s="4">
        <f t="shared" si="2"/>
        <v>54025.384999999995</v>
      </c>
      <c r="M7" s="5">
        <f t="shared" si="3"/>
        <v>0.9581299401865155</v>
      </c>
    </row>
    <row r="8" spans="1:13" ht="12.75">
      <c r="A8" s="42" t="s">
        <v>2</v>
      </c>
      <c r="B8" s="57"/>
      <c r="C8" s="1"/>
      <c r="D8" s="7"/>
      <c r="E8" s="50">
        <v>2634.14</v>
      </c>
      <c r="F8" s="1">
        <v>321.949</v>
      </c>
      <c r="G8" s="65">
        <f t="shared" si="0"/>
        <v>1.2222167386699265</v>
      </c>
      <c r="H8" s="57">
        <v>1782.25</v>
      </c>
      <c r="I8" s="1">
        <v>118.985</v>
      </c>
      <c r="J8" s="7">
        <f>I8/H8*10</f>
        <v>0.6676111656613831</v>
      </c>
      <c r="K8" s="50">
        <f t="shared" si="1"/>
        <v>4416.389999999999</v>
      </c>
      <c r="L8" s="1">
        <f t="shared" si="2"/>
        <v>440.934</v>
      </c>
      <c r="M8" s="7">
        <f t="shared" si="3"/>
        <v>0.9984036735886099</v>
      </c>
    </row>
    <row r="9" spans="1:13" ht="12.75">
      <c r="A9" s="42" t="s">
        <v>5</v>
      </c>
      <c r="B9" s="57">
        <v>172</v>
      </c>
      <c r="C9" s="1">
        <v>51.36</v>
      </c>
      <c r="D9" s="7">
        <f>C9/B9*10</f>
        <v>2.9860465116279067</v>
      </c>
      <c r="E9" s="50">
        <v>1387.49</v>
      </c>
      <c r="F9" s="1">
        <v>218.913</v>
      </c>
      <c r="G9" s="65">
        <f t="shared" si="0"/>
        <v>1.5777627226142172</v>
      </c>
      <c r="H9" s="57"/>
      <c r="I9" s="1"/>
      <c r="J9" s="7"/>
      <c r="K9" s="50">
        <f t="shared" si="1"/>
        <v>1559.49</v>
      </c>
      <c r="L9" s="1">
        <f t="shared" si="2"/>
        <v>270.273</v>
      </c>
      <c r="M9" s="7">
        <f t="shared" si="3"/>
        <v>1.7330858165169383</v>
      </c>
    </row>
    <row r="10" spans="1:13" ht="12.75">
      <c r="A10" s="42" t="s">
        <v>6</v>
      </c>
      <c r="B10" s="57"/>
      <c r="C10" s="1"/>
      <c r="D10" s="7"/>
      <c r="E10" s="50">
        <v>15.77</v>
      </c>
      <c r="F10" s="1">
        <v>5.162</v>
      </c>
      <c r="G10" s="65">
        <f t="shared" si="0"/>
        <v>3.273303741280913</v>
      </c>
      <c r="H10" s="57">
        <v>248.9</v>
      </c>
      <c r="I10" s="1">
        <v>20.1</v>
      </c>
      <c r="J10" s="7">
        <f>I10/H10*10</f>
        <v>0.8075532342306148</v>
      </c>
      <c r="K10" s="50">
        <f t="shared" si="1"/>
        <v>264.67</v>
      </c>
      <c r="L10" s="1">
        <f t="shared" si="2"/>
        <v>25.262</v>
      </c>
      <c r="M10" s="7">
        <f t="shared" si="3"/>
        <v>0.954471606151056</v>
      </c>
    </row>
    <row r="11" spans="1:13" ht="12.75">
      <c r="A11" s="42" t="s">
        <v>14</v>
      </c>
      <c r="B11" s="57">
        <v>165.99</v>
      </c>
      <c r="C11" s="1">
        <v>32.2</v>
      </c>
      <c r="D11" s="7">
        <f aca="true" t="shared" si="4" ref="D11:D23">C11/B11*10</f>
        <v>1.9398758961383216</v>
      </c>
      <c r="E11" s="50">
        <v>52246.61</v>
      </c>
      <c r="F11" s="1">
        <v>4732.955</v>
      </c>
      <c r="G11" s="65">
        <f t="shared" si="0"/>
        <v>0.9058874824605845</v>
      </c>
      <c r="H11" s="57">
        <v>96934.46</v>
      </c>
      <c r="I11" s="1">
        <v>4749.165</v>
      </c>
      <c r="J11" s="7">
        <f>I11/H11*10</f>
        <v>0.4899356740626604</v>
      </c>
      <c r="K11" s="50">
        <f t="shared" si="1"/>
        <v>149347.06</v>
      </c>
      <c r="L11" s="1">
        <f t="shared" si="2"/>
        <v>9514.32</v>
      </c>
      <c r="M11" s="7">
        <f t="shared" si="3"/>
        <v>0.6370610844297839</v>
      </c>
    </row>
    <row r="12" spans="1:13" ht="12.75">
      <c r="A12" s="42" t="s">
        <v>16</v>
      </c>
      <c r="B12" s="57">
        <v>36.85</v>
      </c>
      <c r="C12" s="1">
        <v>7.842</v>
      </c>
      <c r="D12" s="7">
        <f t="shared" si="4"/>
        <v>2.1280868385345997</v>
      </c>
      <c r="E12" s="50">
        <v>15.29</v>
      </c>
      <c r="F12" s="1">
        <v>12.213</v>
      </c>
      <c r="G12" s="65">
        <f t="shared" si="0"/>
        <v>7.987573577501635</v>
      </c>
      <c r="H12" s="57"/>
      <c r="I12" s="1"/>
      <c r="J12" s="7"/>
      <c r="K12" s="50">
        <f t="shared" si="1"/>
        <v>52.14</v>
      </c>
      <c r="L12" s="1">
        <f t="shared" si="2"/>
        <v>20.055</v>
      </c>
      <c r="M12" s="7">
        <f t="shared" si="3"/>
        <v>3.8463751438434985</v>
      </c>
    </row>
    <row r="13" spans="1:13" ht="12.75">
      <c r="A13" s="42" t="s">
        <v>18</v>
      </c>
      <c r="B13" s="57">
        <v>11235.35</v>
      </c>
      <c r="C13" s="1">
        <v>1719.751</v>
      </c>
      <c r="D13" s="7">
        <f t="shared" si="4"/>
        <v>1.530660816084946</v>
      </c>
      <c r="E13" s="50">
        <v>1586.64</v>
      </c>
      <c r="F13" s="1">
        <v>278.674</v>
      </c>
      <c r="G13" s="65">
        <f t="shared" si="0"/>
        <v>1.756378258458125</v>
      </c>
      <c r="H13" s="57"/>
      <c r="I13" s="1"/>
      <c r="J13" s="7"/>
      <c r="K13" s="50">
        <f t="shared" si="1"/>
        <v>12821.99</v>
      </c>
      <c r="L13" s="1">
        <f t="shared" si="2"/>
        <v>1998.425</v>
      </c>
      <c r="M13" s="7">
        <f t="shared" si="3"/>
        <v>1.5585919190390882</v>
      </c>
    </row>
    <row r="14" spans="1:13" ht="12.75">
      <c r="A14" s="42" t="s">
        <v>20</v>
      </c>
      <c r="B14" s="57">
        <v>1972.39</v>
      </c>
      <c r="C14" s="1">
        <v>408.26</v>
      </c>
      <c r="D14" s="7">
        <f t="shared" si="4"/>
        <v>2.069874619116909</v>
      </c>
      <c r="E14" s="50">
        <v>600.01</v>
      </c>
      <c r="F14" s="1">
        <v>200.487</v>
      </c>
      <c r="G14" s="65">
        <f t="shared" si="0"/>
        <v>3.341394310094832</v>
      </c>
      <c r="H14" s="57">
        <v>12240</v>
      </c>
      <c r="I14" s="1">
        <v>736.398</v>
      </c>
      <c r="J14" s="7">
        <f>I14/H14*10</f>
        <v>0.6016323529411765</v>
      </c>
      <c r="K14" s="50">
        <f t="shared" si="1"/>
        <v>14812.4</v>
      </c>
      <c r="L14" s="1">
        <f t="shared" si="2"/>
        <v>1345.145</v>
      </c>
      <c r="M14" s="7">
        <f t="shared" si="3"/>
        <v>0.9081208987064892</v>
      </c>
    </row>
    <row r="15" spans="1:13" ht="12.75">
      <c r="A15" s="42" t="s">
        <v>21</v>
      </c>
      <c r="B15" s="57">
        <v>9.5</v>
      </c>
      <c r="C15" s="1">
        <v>2.663</v>
      </c>
      <c r="D15" s="7">
        <f t="shared" si="4"/>
        <v>2.8031578947368416</v>
      </c>
      <c r="E15" s="50">
        <v>1185.07</v>
      </c>
      <c r="F15" s="1">
        <v>1193.568</v>
      </c>
      <c r="G15" s="65">
        <f t="shared" si="0"/>
        <v>10.071708844203295</v>
      </c>
      <c r="H15" s="57">
        <v>220.58</v>
      </c>
      <c r="I15" s="1">
        <v>22.649</v>
      </c>
      <c r="J15" s="7">
        <f>I15/H15*10</f>
        <v>1.0267930002720103</v>
      </c>
      <c r="K15" s="50">
        <f t="shared" si="1"/>
        <v>1415.1499999999999</v>
      </c>
      <c r="L15" s="1">
        <f t="shared" si="2"/>
        <v>1218.88</v>
      </c>
      <c r="M15" s="7">
        <f t="shared" si="3"/>
        <v>8.613079885524504</v>
      </c>
    </row>
    <row r="16" spans="1:13" ht="12.75">
      <c r="A16" s="42" t="s">
        <v>23</v>
      </c>
      <c r="B16" s="57">
        <v>98.33</v>
      </c>
      <c r="C16" s="1">
        <v>20.049</v>
      </c>
      <c r="D16" s="7">
        <f t="shared" si="4"/>
        <v>2.0389504728973864</v>
      </c>
      <c r="E16" s="50"/>
      <c r="F16" s="1"/>
      <c r="G16" s="65"/>
      <c r="H16" s="57"/>
      <c r="I16" s="1"/>
      <c r="J16" s="7"/>
      <c r="K16" s="50">
        <f t="shared" si="1"/>
        <v>98.33</v>
      </c>
      <c r="L16" s="1">
        <f t="shared" si="2"/>
        <v>20.049</v>
      </c>
      <c r="M16" s="7">
        <f t="shared" si="3"/>
        <v>2.0389504728973864</v>
      </c>
    </row>
    <row r="17" spans="1:13" ht="12.75">
      <c r="A17" s="42" t="s">
        <v>40</v>
      </c>
      <c r="B17" s="57">
        <v>112.41</v>
      </c>
      <c r="C17" s="1">
        <v>45.068</v>
      </c>
      <c r="D17" s="7">
        <f t="shared" si="4"/>
        <v>4.009251845921181</v>
      </c>
      <c r="E17" s="50">
        <v>1209.83</v>
      </c>
      <c r="F17" s="1">
        <v>200.26</v>
      </c>
      <c r="G17" s="65">
        <f aca="true" t="shared" si="5" ref="G17:G61">F17/E17*10</f>
        <v>1.6552738814544194</v>
      </c>
      <c r="H17" s="57"/>
      <c r="I17" s="1"/>
      <c r="J17" s="7"/>
      <c r="K17" s="50">
        <f t="shared" si="1"/>
        <v>1322.24</v>
      </c>
      <c r="L17" s="1">
        <f t="shared" si="2"/>
        <v>245.32799999999997</v>
      </c>
      <c r="M17" s="7">
        <f t="shared" si="3"/>
        <v>1.8553969022265246</v>
      </c>
    </row>
    <row r="18" spans="1:13" ht="12.75">
      <c r="A18" s="42" t="s">
        <v>26</v>
      </c>
      <c r="B18" s="57">
        <v>114.3</v>
      </c>
      <c r="C18" s="1">
        <v>23.596</v>
      </c>
      <c r="D18" s="7">
        <f t="shared" si="4"/>
        <v>2.064391951006124</v>
      </c>
      <c r="E18" s="50">
        <v>1902.89</v>
      </c>
      <c r="F18" s="1">
        <v>266.015</v>
      </c>
      <c r="G18" s="65">
        <f t="shared" si="5"/>
        <v>1.3979525879057642</v>
      </c>
      <c r="H18" s="57"/>
      <c r="I18" s="1"/>
      <c r="J18" s="7"/>
      <c r="K18" s="50">
        <f t="shared" si="1"/>
        <v>2017.19</v>
      </c>
      <c r="L18" s="1">
        <f t="shared" si="2"/>
        <v>289.611</v>
      </c>
      <c r="M18" s="7">
        <f t="shared" si="3"/>
        <v>1.435715029322969</v>
      </c>
    </row>
    <row r="19" spans="1:13" ht="12.75">
      <c r="A19" s="42" t="s">
        <v>44</v>
      </c>
      <c r="B19" s="57">
        <v>882.17</v>
      </c>
      <c r="C19" s="1">
        <v>123.257</v>
      </c>
      <c r="D19" s="7">
        <f t="shared" si="4"/>
        <v>1.3972023532879152</v>
      </c>
      <c r="E19" s="50">
        <v>22084.14</v>
      </c>
      <c r="F19" s="1">
        <v>3277.165</v>
      </c>
      <c r="G19" s="65">
        <f t="shared" si="5"/>
        <v>1.4839450392906404</v>
      </c>
      <c r="H19" s="57">
        <v>777.08</v>
      </c>
      <c r="I19" s="1">
        <v>81.31</v>
      </c>
      <c r="J19" s="7">
        <f>I19/H19*10</f>
        <v>1.0463530138467083</v>
      </c>
      <c r="K19" s="50">
        <f t="shared" si="1"/>
        <v>23743.39</v>
      </c>
      <c r="L19" s="1">
        <f t="shared" si="2"/>
        <v>3481.732</v>
      </c>
      <c r="M19" s="7">
        <f t="shared" si="3"/>
        <v>1.4664005434775742</v>
      </c>
    </row>
    <row r="20" spans="1:13" ht="12.75">
      <c r="A20" s="42" t="s">
        <v>33</v>
      </c>
      <c r="B20" s="57">
        <v>7191.16</v>
      </c>
      <c r="C20" s="1">
        <v>1155.06</v>
      </c>
      <c r="D20" s="7">
        <f t="shared" si="4"/>
        <v>1.6062220837806418</v>
      </c>
      <c r="E20" s="50">
        <v>1460.42</v>
      </c>
      <c r="F20" s="1">
        <v>602.82</v>
      </c>
      <c r="G20" s="65">
        <f t="shared" si="5"/>
        <v>4.12771668424152</v>
      </c>
      <c r="H20" s="57"/>
      <c r="I20" s="1"/>
      <c r="J20" s="7"/>
      <c r="K20" s="50">
        <f t="shared" si="1"/>
        <v>8651.58</v>
      </c>
      <c r="L20" s="1">
        <f t="shared" si="2"/>
        <v>1757.88</v>
      </c>
      <c r="M20" s="7">
        <f t="shared" si="3"/>
        <v>2.0318600764253465</v>
      </c>
    </row>
    <row r="21" spans="1:13" ht="12.75">
      <c r="A21" s="42" t="s">
        <v>32</v>
      </c>
      <c r="B21" s="57">
        <v>623.93</v>
      </c>
      <c r="C21" s="1">
        <v>87.265</v>
      </c>
      <c r="D21" s="7">
        <f t="shared" si="4"/>
        <v>1.3986344621992852</v>
      </c>
      <c r="E21" s="50">
        <v>1831.91</v>
      </c>
      <c r="F21" s="1">
        <v>334.517</v>
      </c>
      <c r="G21" s="65">
        <f t="shared" si="5"/>
        <v>1.8260558651898837</v>
      </c>
      <c r="H21" s="57">
        <v>23873.82</v>
      </c>
      <c r="I21" s="1">
        <v>1006.232</v>
      </c>
      <c r="J21" s="7">
        <f>I21/H21*10</f>
        <v>0.4214792605456521</v>
      </c>
      <c r="K21" s="50">
        <f t="shared" si="1"/>
        <v>26329.66</v>
      </c>
      <c r="L21" s="1">
        <f t="shared" si="2"/>
        <v>1428.014</v>
      </c>
      <c r="M21" s="7">
        <f t="shared" si="3"/>
        <v>0.5423594531794181</v>
      </c>
    </row>
    <row r="22" spans="1:13" ht="12.75">
      <c r="A22" s="42" t="s">
        <v>22</v>
      </c>
      <c r="B22" s="57">
        <v>1335.28</v>
      </c>
      <c r="C22" s="1">
        <v>237.208</v>
      </c>
      <c r="D22" s="7">
        <f t="shared" si="4"/>
        <v>1.7764663591156913</v>
      </c>
      <c r="E22" s="50">
        <v>63366.78</v>
      </c>
      <c r="F22" s="1">
        <v>9089.387</v>
      </c>
      <c r="G22" s="65">
        <f t="shared" si="5"/>
        <v>1.434408849558081</v>
      </c>
      <c r="H22" s="57">
        <v>521.02</v>
      </c>
      <c r="I22" s="1">
        <v>48.133</v>
      </c>
      <c r="J22" s="7">
        <f>I22/H22*10</f>
        <v>0.9238225020152778</v>
      </c>
      <c r="K22" s="50">
        <f t="shared" si="1"/>
        <v>65223.079999999994</v>
      </c>
      <c r="L22" s="1">
        <f t="shared" si="2"/>
        <v>9374.728000000001</v>
      </c>
      <c r="M22" s="7">
        <f t="shared" si="3"/>
        <v>1.4373329195738687</v>
      </c>
    </row>
    <row r="23" spans="1:13" ht="12.75">
      <c r="A23" s="42" t="s">
        <v>15</v>
      </c>
      <c r="B23" s="57">
        <v>472.73</v>
      </c>
      <c r="C23" s="1">
        <v>110.292</v>
      </c>
      <c r="D23" s="7">
        <f t="shared" si="4"/>
        <v>2.333086539885347</v>
      </c>
      <c r="E23" s="50">
        <v>42145.67</v>
      </c>
      <c r="F23" s="1">
        <v>4982.575</v>
      </c>
      <c r="G23" s="65">
        <f t="shared" si="5"/>
        <v>1.1822270235590038</v>
      </c>
      <c r="H23" s="57">
        <v>98423.5</v>
      </c>
      <c r="I23" s="1">
        <v>7093.999</v>
      </c>
      <c r="J23" s="7">
        <f>I23/H23*10</f>
        <v>0.7207627243493677</v>
      </c>
      <c r="K23" s="50">
        <f t="shared" si="1"/>
        <v>141041.9</v>
      </c>
      <c r="L23" s="1">
        <f t="shared" si="2"/>
        <v>12186.866</v>
      </c>
      <c r="M23" s="7">
        <f t="shared" si="3"/>
        <v>0.8640599708313629</v>
      </c>
    </row>
    <row r="24" spans="1:13" ht="12.75">
      <c r="A24" s="42" t="s">
        <v>28</v>
      </c>
      <c r="B24" s="57"/>
      <c r="C24" s="1"/>
      <c r="D24" s="7"/>
      <c r="E24" s="50">
        <v>874.76</v>
      </c>
      <c r="F24" s="1">
        <v>80.906</v>
      </c>
      <c r="G24" s="65">
        <f t="shared" si="5"/>
        <v>0.9248936851250629</v>
      </c>
      <c r="H24" s="57">
        <v>10830.52</v>
      </c>
      <c r="I24" s="1">
        <v>687.063</v>
      </c>
      <c r="J24" s="7">
        <f>I24/H24*10</f>
        <v>0.6343767427602737</v>
      </c>
      <c r="K24" s="50">
        <f t="shared" si="1"/>
        <v>11705.28</v>
      </c>
      <c r="L24" s="1">
        <f t="shared" si="2"/>
        <v>767.969</v>
      </c>
      <c r="M24" s="7">
        <f t="shared" si="3"/>
        <v>0.6560876800896689</v>
      </c>
    </row>
    <row r="25" spans="1:13" ht="12.75">
      <c r="A25" s="42" t="s">
        <v>45</v>
      </c>
      <c r="B25" s="57">
        <v>414.82</v>
      </c>
      <c r="C25" s="1">
        <v>64.917</v>
      </c>
      <c r="D25" s="7">
        <f>C25/B25*10</f>
        <v>1.5649438310592547</v>
      </c>
      <c r="E25" s="50">
        <v>3016.5</v>
      </c>
      <c r="F25" s="1">
        <v>434.963</v>
      </c>
      <c r="G25" s="65">
        <f t="shared" si="5"/>
        <v>1.441945963865407</v>
      </c>
      <c r="H25" s="57">
        <v>2728.28</v>
      </c>
      <c r="I25" s="1">
        <v>119.937</v>
      </c>
      <c r="J25" s="7">
        <f>I25/H25*10</f>
        <v>0.43960663861480487</v>
      </c>
      <c r="K25" s="50">
        <f t="shared" si="1"/>
        <v>6159.6</v>
      </c>
      <c r="L25" s="1">
        <f t="shared" si="2"/>
        <v>619.817</v>
      </c>
      <c r="M25" s="7">
        <f t="shared" si="3"/>
        <v>1.006261770244821</v>
      </c>
    </row>
    <row r="26" spans="1:13" ht="12.75">
      <c r="A26" s="42" t="s">
        <v>19</v>
      </c>
      <c r="B26" s="57"/>
      <c r="C26" s="1"/>
      <c r="D26" s="7"/>
      <c r="E26" s="50">
        <v>368.21</v>
      </c>
      <c r="F26" s="1">
        <v>606.156</v>
      </c>
      <c r="G26" s="65">
        <f t="shared" si="5"/>
        <v>16.462236223893974</v>
      </c>
      <c r="H26" s="57"/>
      <c r="I26" s="1"/>
      <c r="J26" s="7"/>
      <c r="K26" s="50">
        <f t="shared" si="1"/>
        <v>368.21</v>
      </c>
      <c r="L26" s="1">
        <f t="shared" si="2"/>
        <v>606.156</v>
      </c>
      <c r="M26" s="7">
        <f t="shared" si="3"/>
        <v>16.462236223893974</v>
      </c>
    </row>
    <row r="27" spans="1:13" ht="12.75">
      <c r="A27" s="42" t="s">
        <v>47</v>
      </c>
      <c r="B27" s="57">
        <v>13459.91</v>
      </c>
      <c r="C27" s="1">
        <v>2606.401</v>
      </c>
      <c r="D27" s="7">
        <f>C27/B27*10</f>
        <v>1.9364178512337749</v>
      </c>
      <c r="E27" s="50">
        <v>4976.94</v>
      </c>
      <c r="F27" s="1">
        <v>875.076</v>
      </c>
      <c r="G27" s="65">
        <f t="shared" si="5"/>
        <v>1.7582611001940953</v>
      </c>
      <c r="H27" s="57"/>
      <c r="I27" s="1"/>
      <c r="J27" s="7"/>
      <c r="K27" s="50">
        <f t="shared" si="1"/>
        <v>18436.85</v>
      </c>
      <c r="L27" s="1">
        <f t="shared" si="2"/>
        <v>3481.477</v>
      </c>
      <c r="M27" s="7">
        <f t="shared" si="3"/>
        <v>1.8883252833320228</v>
      </c>
    </row>
    <row r="28" spans="1:13" ht="12.75">
      <c r="A28" s="42" t="s">
        <v>50</v>
      </c>
      <c r="B28" s="57">
        <v>222.27</v>
      </c>
      <c r="C28" s="1">
        <v>42.356</v>
      </c>
      <c r="D28" s="7">
        <f>C28/B28*10</f>
        <v>1.9056102937868358</v>
      </c>
      <c r="E28" s="50">
        <v>46161</v>
      </c>
      <c r="F28" s="1">
        <v>3736.998</v>
      </c>
      <c r="G28" s="65">
        <f t="shared" si="5"/>
        <v>0.809557418600117</v>
      </c>
      <c r="H28" s="57">
        <v>23180.29</v>
      </c>
      <c r="I28" s="1">
        <v>942.277</v>
      </c>
      <c r="J28" s="7">
        <f>I28/H28*10</f>
        <v>0.4064992284393336</v>
      </c>
      <c r="K28" s="50">
        <f t="shared" si="1"/>
        <v>69563.56</v>
      </c>
      <c r="L28" s="1">
        <f t="shared" si="2"/>
        <v>4721.631</v>
      </c>
      <c r="M28" s="7">
        <f t="shared" si="3"/>
        <v>0.6787506274836999</v>
      </c>
    </row>
    <row r="29" spans="1:13" ht="13.5" thickBot="1">
      <c r="A29" s="43" t="s">
        <v>49</v>
      </c>
      <c r="B29" s="58"/>
      <c r="C29" s="9"/>
      <c r="D29" s="11"/>
      <c r="E29" s="51">
        <v>4512.66</v>
      </c>
      <c r="F29" s="9">
        <v>210.833</v>
      </c>
      <c r="G29" s="66">
        <f t="shared" si="5"/>
        <v>0.4672033789383645</v>
      </c>
      <c r="H29" s="58"/>
      <c r="I29" s="9"/>
      <c r="J29" s="11"/>
      <c r="K29" s="51">
        <f t="shared" si="1"/>
        <v>4512.66</v>
      </c>
      <c r="L29" s="9">
        <f t="shared" si="2"/>
        <v>210.833</v>
      </c>
      <c r="M29" s="11">
        <f t="shared" si="3"/>
        <v>0.4672033789383645</v>
      </c>
    </row>
    <row r="30" spans="1:13" ht="12.75">
      <c r="A30" s="41" t="s">
        <v>68</v>
      </c>
      <c r="B30" s="56">
        <f>SUM(B31:B35)</f>
        <v>4199.55</v>
      </c>
      <c r="C30" s="4">
        <f>SUM(C31:C35)</f>
        <v>640.1859999999999</v>
      </c>
      <c r="D30" s="5">
        <f>C30/B30*10</f>
        <v>1.524415711207153</v>
      </c>
      <c r="E30" s="49">
        <f>SUM(E31:E35)</f>
        <v>35895.07</v>
      </c>
      <c r="F30" s="4">
        <f>SUM(F31:F35)</f>
        <v>4509.6359999999995</v>
      </c>
      <c r="G30" s="64">
        <f t="shared" si="5"/>
        <v>1.2563385445410746</v>
      </c>
      <c r="H30" s="56">
        <f>SUM(H31:H35)</f>
        <v>7895.86</v>
      </c>
      <c r="I30" s="4">
        <f>SUM(I31:I35)</f>
        <v>429.405</v>
      </c>
      <c r="J30" s="5">
        <f>I30/H30*10</f>
        <v>0.5438356303176601</v>
      </c>
      <c r="K30" s="49">
        <f t="shared" si="1"/>
        <v>47990.48</v>
      </c>
      <c r="L30" s="4">
        <f t="shared" si="2"/>
        <v>5579.226999999999</v>
      </c>
      <c r="M30" s="5">
        <f t="shared" si="3"/>
        <v>1.1625695346243667</v>
      </c>
    </row>
    <row r="31" spans="1:13" ht="12.75">
      <c r="A31" s="42" t="s">
        <v>8</v>
      </c>
      <c r="B31" s="57">
        <v>299.25</v>
      </c>
      <c r="C31" s="1">
        <v>49.17</v>
      </c>
      <c r="D31" s="7">
        <f>C31/B31*10</f>
        <v>1.6431077694235592</v>
      </c>
      <c r="E31" s="50">
        <v>1281.99</v>
      </c>
      <c r="F31" s="1">
        <v>237.378</v>
      </c>
      <c r="G31" s="65">
        <f t="shared" si="5"/>
        <v>1.851636908244214</v>
      </c>
      <c r="H31" s="57"/>
      <c r="I31" s="1"/>
      <c r="J31" s="7"/>
      <c r="K31" s="50">
        <f t="shared" si="1"/>
        <v>1581.24</v>
      </c>
      <c r="L31" s="1">
        <f t="shared" si="2"/>
        <v>286.548</v>
      </c>
      <c r="M31" s="7">
        <f t="shared" si="3"/>
        <v>1.8121727252030053</v>
      </c>
    </row>
    <row r="32" spans="1:13" ht="12.75">
      <c r="A32" s="42" t="s">
        <v>31</v>
      </c>
      <c r="B32" s="57"/>
      <c r="C32" s="1"/>
      <c r="D32" s="7"/>
      <c r="E32" s="50">
        <v>2.8</v>
      </c>
      <c r="F32" s="1">
        <v>2.356</v>
      </c>
      <c r="G32" s="65">
        <f t="shared" si="5"/>
        <v>8.414285714285715</v>
      </c>
      <c r="H32" s="57"/>
      <c r="I32" s="1"/>
      <c r="J32" s="7"/>
      <c r="K32" s="50">
        <f t="shared" si="1"/>
        <v>2.8</v>
      </c>
      <c r="L32" s="1">
        <f t="shared" si="2"/>
        <v>2.356</v>
      </c>
      <c r="M32" s="7">
        <f t="shared" si="3"/>
        <v>8.414285714285715</v>
      </c>
    </row>
    <row r="33" spans="1:13" ht="12.75">
      <c r="A33" s="42" t="s">
        <v>34</v>
      </c>
      <c r="B33" s="57"/>
      <c r="C33" s="1"/>
      <c r="D33" s="7"/>
      <c r="E33" s="50">
        <v>3.53</v>
      </c>
      <c r="F33" s="1">
        <v>2.621</v>
      </c>
      <c r="G33" s="65">
        <f t="shared" si="5"/>
        <v>7.424929178470255</v>
      </c>
      <c r="H33" s="57"/>
      <c r="I33" s="1"/>
      <c r="J33" s="7"/>
      <c r="K33" s="50">
        <f t="shared" si="1"/>
        <v>3.53</v>
      </c>
      <c r="L33" s="1">
        <f t="shared" si="2"/>
        <v>2.621</v>
      </c>
      <c r="M33" s="7">
        <f t="shared" si="3"/>
        <v>7.424929178470255</v>
      </c>
    </row>
    <row r="34" spans="1:13" ht="12.75">
      <c r="A34" s="42" t="s">
        <v>46</v>
      </c>
      <c r="B34" s="57">
        <v>3900.3</v>
      </c>
      <c r="C34" s="1">
        <v>591.016</v>
      </c>
      <c r="D34" s="7">
        <f>C34/B34*10</f>
        <v>1.515309078788811</v>
      </c>
      <c r="E34" s="50">
        <v>34494.05</v>
      </c>
      <c r="F34" s="1">
        <v>4215.608</v>
      </c>
      <c r="G34" s="65">
        <f t="shared" si="5"/>
        <v>1.2221261347971606</v>
      </c>
      <c r="H34" s="57">
        <v>7895.86</v>
      </c>
      <c r="I34" s="1">
        <v>429.405</v>
      </c>
      <c r="J34" s="7">
        <f>I34/H34*10</f>
        <v>0.5438356303176601</v>
      </c>
      <c r="K34" s="50">
        <f t="shared" si="1"/>
        <v>46290.21000000001</v>
      </c>
      <c r="L34" s="1">
        <f t="shared" si="2"/>
        <v>5236.0289999999995</v>
      </c>
      <c r="M34" s="7">
        <f t="shared" si="3"/>
        <v>1.1311309670014456</v>
      </c>
    </row>
    <row r="35" spans="1:13" ht="13.5" thickBot="1">
      <c r="A35" s="43" t="s">
        <v>56</v>
      </c>
      <c r="B35" s="58"/>
      <c r="C35" s="9"/>
      <c r="D35" s="11"/>
      <c r="E35" s="51">
        <v>112.7</v>
      </c>
      <c r="F35" s="9">
        <v>51.673</v>
      </c>
      <c r="G35" s="66">
        <f t="shared" si="5"/>
        <v>4.585004436557232</v>
      </c>
      <c r="H35" s="58"/>
      <c r="I35" s="9"/>
      <c r="J35" s="11"/>
      <c r="K35" s="51">
        <f t="shared" si="1"/>
        <v>112.7</v>
      </c>
      <c r="L35" s="9">
        <f t="shared" si="2"/>
        <v>51.673</v>
      </c>
      <c r="M35" s="11">
        <f t="shared" si="3"/>
        <v>4.585004436557232</v>
      </c>
    </row>
    <row r="36" spans="1:13" ht="12.75">
      <c r="A36" s="44" t="s">
        <v>83</v>
      </c>
      <c r="B36" s="56">
        <f>SUM(B37:B45)</f>
        <v>654.24</v>
      </c>
      <c r="C36" s="4">
        <f>SUM(C37:C45)</f>
        <v>137.883</v>
      </c>
      <c r="D36" s="5">
        <f>C36/B36*10</f>
        <v>2.1075293470286134</v>
      </c>
      <c r="E36" s="49">
        <f>SUM(E37:E45)</f>
        <v>4258.13</v>
      </c>
      <c r="F36" s="4">
        <f>SUM(F37:F45)</f>
        <v>1147.0609999999997</v>
      </c>
      <c r="G36" s="64">
        <f t="shared" si="5"/>
        <v>2.6938139511945374</v>
      </c>
      <c r="H36" s="56">
        <f>SUM(H37:H45)</f>
        <v>11661.279999999999</v>
      </c>
      <c r="I36" s="4">
        <f>SUM(I37:I45)</f>
        <v>705.701</v>
      </c>
      <c r="J36" s="5">
        <f>I36/H36*10</f>
        <v>0.6051659852091709</v>
      </c>
      <c r="K36" s="49">
        <f t="shared" si="1"/>
        <v>16573.649999999998</v>
      </c>
      <c r="L36" s="4">
        <f t="shared" si="2"/>
        <v>1990.6449999999998</v>
      </c>
      <c r="M36" s="5">
        <f t="shared" si="3"/>
        <v>1.201090284879915</v>
      </c>
    </row>
    <row r="37" spans="1:13" ht="12.75">
      <c r="A37" s="42" t="s">
        <v>0</v>
      </c>
      <c r="B37" s="57">
        <v>25.17</v>
      </c>
      <c r="C37" s="1">
        <v>11.244</v>
      </c>
      <c r="D37" s="7">
        <f>C37/B37*10</f>
        <v>4.467222884386174</v>
      </c>
      <c r="E37" s="50">
        <v>343.07</v>
      </c>
      <c r="F37" s="1">
        <v>63.114</v>
      </c>
      <c r="G37" s="65">
        <f t="shared" si="5"/>
        <v>1.8396828635555427</v>
      </c>
      <c r="H37" s="57"/>
      <c r="I37" s="1"/>
      <c r="J37" s="7"/>
      <c r="K37" s="50">
        <f t="shared" si="1"/>
        <v>368.24</v>
      </c>
      <c r="L37" s="1">
        <f t="shared" si="2"/>
        <v>74.358</v>
      </c>
      <c r="M37" s="7">
        <f t="shared" si="3"/>
        <v>2.0192809037584185</v>
      </c>
    </row>
    <row r="38" spans="1:13" ht="12.75">
      <c r="A38" s="42" t="s">
        <v>4</v>
      </c>
      <c r="B38" s="57"/>
      <c r="C38" s="1"/>
      <c r="D38" s="7"/>
      <c r="E38" s="50">
        <v>1.14</v>
      </c>
      <c r="F38" s="1">
        <v>0.787</v>
      </c>
      <c r="G38" s="65">
        <f t="shared" si="5"/>
        <v>6.903508771929825</v>
      </c>
      <c r="H38" s="57"/>
      <c r="I38" s="1"/>
      <c r="J38" s="7"/>
      <c r="K38" s="50">
        <f aca="true" t="shared" si="6" ref="K38:K69">B38+E38+H38</f>
        <v>1.14</v>
      </c>
      <c r="L38" s="1">
        <f aca="true" t="shared" si="7" ref="L38:L69">C38+F38+I38</f>
        <v>0.787</v>
      </c>
      <c r="M38" s="7">
        <f aca="true" t="shared" si="8" ref="M38:M68">L38/K38*10</f>
        <v>6.903508771929825</v>
      </c>
    </row>
    <row r="39" spans="1:13" ht="12.75">
      <c r="A39" s="42" t="s">
        <v>25</v>
      </c>
      <c r="B39" s="59"/>
      <c r="C39" s="3"/>
      <c r="D39" s="7"/>
      <c r="E39" s="50">
        <v>247.7</v>
      </c>
      <c r="F39" s="1">
        <v>96.815</v>
      </c>
      <c r="G39" s="65">
        <f t="shared" si="5"/>
        <v>3.908558740411788</v>
      </c>
      <c r="H39" s="57"/>
      <c r="I39" s="1"/>
      <c r="J39" s="7"/>
      <c r="K39" s="50">
        <f t="shared" si="6"/>
        <v>247.7</v>
      </c>
      <c r="L39" s="1">
        <f t="shared" si="7"/>
        <v>96.815</v>
      </c>
      <c r="M39" s="7">
        <f t="shared" si="8"/>
        <v>3.908558740411788</v>
      </c>
    </row>
    <row r="40" spans="1:13" ht="12.75">
      <c r="A40" s="42" t="s">
        <v>36</v>
      </c>
      <c r="B40" s="57"/>
      <c r="C40" s="1"/>
      <c r="D40" s="7"/>
      <c r="E40" s="50">
        <v>0.96</v>
      </c>
      <c r="F40" s="1">
        <v>0.758</v>
      </c>
      <c r="G40" s="65">
        <f t="shared" si="5"/>
        <v>7.895833333333334</v>
      </c>
      <c r="H40" s="57"/>
      <c r="I40" s="1"/>
      <c r="J40" s="7"/>
      <c r="K40" s="50">
        <f t="shared" si="6"/>
        <v>0.96</v>
      </c>
      <c r="L40" s="1">
        <f t="shared" si="7"/>
        <v>0.758</v>
      </c>
      <c r="M40" s="7">
        <f t="shared" si="8"/>
        <v>7.895833333333334</v>
      </c>
    </row>
    <row r="41" spans="1:13" ht="12.75">
      <c r="A41" s="42" t="s">
        <v>35</v>
      </c>
      <c r="B41" s="59"/>
      <c r="C41" s="3"/>
      <c r="D41" s="7"/>
      <c r="E41" s="50">
        <v>2.26</v>
      </c>
      <c r="F41" s="1">
        <v>1.783</v>
      </c>
      <c r="G41" s="65">
        <f t="shared" si="5"/>
        <v>7.889380530973452</v>
      </c>
      <c r="H41" s="57"/>
      <c r="I41" s="1"/>
      <c r="J41" s="7"/>
      <c r="K41" s="50">
        <f t="shared" si="6"/>
        <v>2.26</v>
      </c>
      <c r="L41" s="1">
        <f t="shared" si="7"/>
        <v>1.783</v>
      </c>
      <c r="M41" s="7">
        <f t="shared" si="8"/>
        <v>7.889380530973452</v>
      </c>
    </row>
    <row r="42" spans="1:13" ht="12.75">
      <c r="A42" s="42" t="s">
        <v>41</v>
      </c>
      <c r="B42" s="57">
        <v>359.21</v>
      </c>
      <c r="C42" s="1">
        <v>68.509</v>
      </c>
      <c r="D42" s="7">
        <f>C42/B42*10</f>
        <v>1.9072130508616132</v>
      </c>
      <c r="E42" s="50">
        <v>2692.93</v>
      </c>
      <c r="F42" s="1">
        <v>583.677</v>
      </c>
      <c r="G42" s="65">
        <f t="shared" si="5"/>
        <v>2.1674421540849558</v>
      </c>
      <c r="H42" s="57">
        <v>240</v>
      </c>
      <c r="I42" s="1">
        <v>19.68</v>
      </c>
      <c r="J42" s="7">
        <f>I42/H42*10</f>
        <v>0.8200000000000001</v>
      </c>
      <c r="K42" s="50">
        <f t="shared" si="6"/>
        <v>3292.14</v>
      </c>
      <c r="L42" s="1">
        <f t="shared" si="7"/>
        <v>671.866</v>
      </c>
      <c r="M42" s="7">
        <f t="shared" si="8"/>
        <v>2.0408184342099664</v>
      </c>
    </row>
    <row r="43" spans="1:13" ht="12.75">
      <c r="A43" s="42" t="s">
        <v>11</v>
      </c>
      <c r="B43" s="57">
        <v>99.76</v>
      </c>
      <c r="C43" s="1">
        <v>25.238</v>
      </c>
      <c r="D43" s="7">
        <f>C43/B43*10</f>
        <v>2.529871692060946</v>
      </c>
      <c r="E43" s="50">
        <v>509.25</v>
      </c>
      <c r="F43" s="1">
        <v>324.601</v>
      </c>
      <c r="G43" s="65">
        <f t="shared" si="5"/>
        <v>6.374099165439372</v>
      </c>
      <c r="H43" s="57">
        <v>6806.08</v>
      </c>
      <c r="I43" s="1">
        <v>526.716</v>
      </c>
      <c r="J43" s="7">
        <f>I43/H43*10</f>
        <v>0.7738904038741832</v>
      </c>
      <c r="K43" s="50">
        <f t="shared" si="6"/>
        <v>7415.09</v>
      </c>
      <c r="L43" s="1">
        <f t="shared" si="7"/>
        <v>876.5550000000001</v>
      </c>
      <c r="M43" s="7">
        <f t="shared" si="8"/>
        <v>1.182123210911803</v>
      </c>
    </row>
    <row r="44" spans="1:13" ht="12.75">
      <c r="A44" s="42" t="s">
        <v>59</v>
      </c>
      <c r="B44" s="57">
        <v>170.1</v>
      </c>
      <c r="C44" s="1">
        <v>32.892</v>
      </c>
      <c r="D44" s="7">
        <f>C44/B44*10</f>
        <v>1.9336860670194005</v>
      </c>
      <c r="E44" s="50">
        <v>457.07</v>
      </c>
      <c r="F44" s="1">
        <v>70.023</v>
      </c>
      <c r="G44" s="65">
        <f t="shared" si="5"/>
        <v>1.5319972870676262</v>
      </c>
      <c r="H44" s="57">
        <v>4615.2</v>
      </c>
      <c r="I44" s="1">
        <v>159.305</v>
      </c>
      <c r="J44" s="7">
        <f>I44/H44*10</f>
        <v>0.34517464031894607</v>
      </c>
      <c r="K44" s="50">
        <f t="shared" si="6"/>
        <v>5242.37</v>
      </c>
      <c r="L44" s="1">
        <f t="shared" si="7"/>
        <v>262.22</v>
      </c>
      <c r="M44" s="7">
        <f t="shared" si="8"/>
        <v>0.5001936147200599</v>
      </c>
    </row>
    <row r="45" spans="1:13" ht="13.5" thickBot="1">
      <c r="A45" s="43" t="s">
        <v>54</v>
      </c>
      <c r="B45" s="58"/>
      <c r="C45" s="9"/>
      <c r="D45" s="11"/>
      <c r="E45" s="51">
        <v>3.75</v>
      </c>
      <c r="F45" s="9">
        <v>5.503</v>
      </c>
      <c r="G45" s="66">
        <f t="shared" si="5"/>
        <v>14.674666666666667</v>
      </c>
      <c r="H45" s="58"/>
      <c r="I45" s="9"/>
      <c r="J45" s="11"/>
      <c r="K45" s="51">
        <f t="shared" si="6"/>
        <v>3.75</v>
      </c>
      <c r="L45" s="9">
        <f t="shared" si="7"/>
        <v>5.503</v>
      </c>
      <c r="M45" s="11">
        <f t="shared" si="8"/>
        <v>14.674666666666667</v>
      </c>
    </row>
    <row r="46" spans="1:13" ht="12.75">
      <c r="A46" s="41" t="s">
        <v>64</v>
      </c>
      <c r="B46" s="56">
        <f>SUM(B47:B58)</f>
        <v>1030.36</v>
      </c>
      <c r="C46" s="4">
        <f>SUM(C47:C58)</f>
        <v>155.983</v>
      </c>
      <c r="D46" s="5">
        <f>C46/B46*10</f>
        <v>1.5138689390116078</v>
      </c>
      <c r="E46" s="49">
        <f>SUM(E47:E58)</f>
        <v>2473.2500000000005</v>
      </c>
      <c r="F46" s="4">
        <f>SUM(F47:F58)</f>
        <v>962.928</v>
      </c>
      <c r="G46" s="64">
        <f t="shared" si="5"/>
        <v>3.8933710704538553</v>
      </c>
      <c r="H46" s="56">
        <f>SUM(H47:H58)</f>
        <v>1444.62</v>
      </c>
      <c r="I46" s="4">
        <f>SUM(I47:I58)</f>
        <v>143.122</v>
      </c>
      <c r="J46" s="5">
        <f>I46/H46*10</f>
        <v>0.9907242042890174</v>
      </c>
      <c r="K46" s="49">
        <f t="shared" si="6"/>
        <v>4948.2300000000005</v>
      </c>
      <c r="L46" s="4">
        <f t="shared" si="7"/>
        <v>1262.0330000000001</v>
      </c>
      <c r="M46" s="5">
        <f t="shared" si="8"/>
        <v>2.5504736036926334</v>
      </c>
    </row>
    <row r="47" spans="1:13" ht="12.75">
      <c r="A47" s="42" t="s">
        <v>24</v>
      </c>
      <c r="B47" s="57">
        <v>9.93</v>
      </c>
      <c r="C47" s="1">
        <v>3.942</v>
      </c>
      <c r="D47" s="7">
        <f>C47/B47*10</f>
        <v>3.9697885196374627</v>
      </c>
      <c r="E47" s="50">
        <v>413.97</v>
      </c>
      <c r="F47" s="1">
        <v>187.05</v>
      </c>
      <c r="G47" s="65">
        <f t="shared" si="5"/>
        <v>4.518443365461265</v>
      </c>
      <c r="H47" s="57"/>
      <c r="I47" s="1"/>
      <c r="J47" s="7"/>
      <c r="K47" s="50">
        <f t="shared" si="6"/>
        <v>423.90000000000003</v>
      </c>
      <c r="L47" s="1">
        <f t="shared" si="7"/>
        <v>190.99200000000002</v>
      </c>
      <c r="M47" s="7">
        <f t="shared" si="8"/>
        <v>4.505590941259731</v>
      </c>
    </row>
    <row r="48" spans="1:13" ht="12.75">
      <c r="A48" s="42" t="s">
        <v>27</v>
      </c>
      <c r="B48" s="57"/>
      <c r="C48" s="1"/>
      <c r="D48" s="7"/>
      <c r="E48" s="50">
        <v>4.51</v>
      </c>
      <c r="F48" s="1">
        <v>3.907</v>
      </c>
      <c r="G48" s="65">
        <f t="shared" si="5"/>
        <v>8.662971175166298</v>
      </c>
      <c r="H48" s="57"/>
      <c r="I48" s="1"/>
      <c r="J48" s="7"/>
      <c r="K48" s="50">
        <f t="shared" si="6"/>
        <v>4.51</v>
      </c>
      <c r="L48" s="1">
        <f t="shared" si="7"/>
        <v>3.907</v>
      </c>
      <c r="M48" s="7">
        <f t="shared" si="8"/>
        <v>8.662971175166298</v>
      </c>
    </row>
    <row r="49" spans="1:13" ht="12.75">
      <c r="A49" s="42" t="s">
        <v>29</v>
      </c>
      <c r="B49" s="57">
        <v>54.3</v>
      </c>
      <c r="C49" s="1">
        <v>14.813</v>
      </c>
      <c r="D49" s="7">
        <f>C49/B49*10</f>
        <v>2.7279926335174958</v>
      </c>
      <c r="E49" s="50">
        <v>736.85</v>
      </c>
      <c r="F49" s="1">
        <v>367.767</v>
      </c>
      <c r="G49" s="65">
        <f t="shared" si="5"/>
        <v>4.9910700956775464</v>
      </c>
      <c r="H49" s="57">
        <v>200.44</v>
      </c>
      <c r="I49" s="1">
        <v>37.897</v>
      </c>
      <c r="J49" s="7">
        <f>I49/H49*10</f>
        <v>1.8906904809419278</v>
      </c>
      <c r="K49" s="50">
        <f t="shared" si="6"/>
        <v>991.5899999999999</v>
      </c>
      <c r="L49" s="1">
        <f t="shared" si="7"/>
        <v>420.477</v>
      </c>
      <c r="M49" s="7">
        <f t="shared" si="8"/>
        <v>4.240432033400902</v>
      </c>
    </row>
    <row r="50" spans="1:13" ht="12.75">
      <c r="A50" s="42" t="s">
        <v>13</v>
      </c>
      <c r="B50" s="57">
        <v>9.45</v>
      </c>
      <c r="C50" s="1">
        <v>2.49</v>
      </c>
      <c r="D50" s="7">
        <f>C50/B50*10</f>
        <v>2.6349206349206353</v>
      </c>
      <c r="E50" s="50">
        <v>827.18</v>
      </c>
      <c r="F50" s="1">
        <v>250.77</v>
      </c>
      <c r="G50" s="65">
        <f t="shared" si="5"/>
        <v>3.0316255228608044</v>
      </c>
      <c r="H50" s="57">
        <v>48.95</v>
      </c>
      <c r="I50" s="1">
        <v>7.291</v>
      </c>
      <c r="J50" s="7">
        <f>I50/H50*10</f>
        <v>1.4894790602655772</v>
      </c>
      <c r="K50" s="50">
        <f t="shared" si="6"/>
        <v>885.58</v>
      </c>
      <c r="L50" s="1">
        <f t="shared" si="7"/>
        <v>260.55100000000004</v>
      </c>
      <c r="M50" s="7">
        <f t="shared" si="8"/>
        <v>2.9421509067503786</v>
      </c>
    </row>
    <row r="51" spans="1:13" ht="12.75">
      <c r="A51" s="42" t="s">
        <v>30</v>
      </c>
      <c r="B51" s="57"/>
      <c r="C51" s="1"/>
      <c r="D51" s="7"/>
      <c r="E51" s="50">
        <v>8.88</v>
      </c>
      <c r="F51" s="1">
        <v>8.317</v>
      </c>
      <c r="G51" s="65">
        <f t="shared" si="5"/>
        <v>9.36599099099099</v>
      </c>
      <c r="H51" s="57">
        <v>1195.23</v>
      </c>
      <c r="I51" s="1">
        <v>97.934</v>
      </c>
      <c r="J51" s="7">
        <f>I51/H51*10</f>
        <v>0.8193736770328723</v>
      </c>
      <c r="K51" s="50">
        <f t="shared" si="6"/>
        <v>1204.1100000000001</v>
      </c>
      <c r="L51" s="1">
        <f t="shared" si="7"/>
        <v>106.251</v>
      </c>
      <c r="M51" s="7">
        <f t="shared" si="8"/>
        <v>0.8824027705109998</v>
      </c>
    </row>
    <row r="52" spans="1:13" ht="12.75">
      <c r="A52" s="42" t="s">
        <v>38</v>
      </c>
      <c r="B52" s="57"/>
      <c r="C52" s="1"/>
      <c r="D52" s="7"/>
      <c r="E52" s="50">
        <v>172.8</v>
      </c>
      <c r="F52" s="1">
        <v>20.635</v>
      </c>
      <c r="G52" s="65">
        <f t="shared" si="5"/>
        <v>1.1941550925925926</v>
      </c>
      <c r="H52" s="57"/>
      <c r="I52" s="1"/>
      <c r="J52" s="7"/>
      <c r="K52" s="50">
        <f t="shared" si="6"/>
        <v>172.8</v>
      </c>
      <c r="L52" s="1">
        <f t="shared" si="7"/>
        <v>20.635</v>
      </c>
      <c r="M52" s="7">
        <f t="shared" si="8"/>
        <v>1.1941550925925926</v>
      </c>
    </row>
    <row r="53" spans="1:13" ht="12.75">
      <c r="A53" s="42" t="s">
        <v>43</v>
      </c>
      <c r="B53" s="57"/>
      <c r="C53" s="1"/>
      <c r="D53" s="7"/>
      <c r="E53" s="50">
        <v>2.07</v>
      </c>
      <c r="F53" s="1">
        <v>1.701</v>
      </c>
      <c r="G53" s="65">
        <f t="shared" si="5"/>
        <v>8.217391304347828</v>
      </c>
      <c r="H53" s="57"/>
      <c r="I53" s="1"/>
      <c r="J53" s="7"/>
      <c r="K53" s="50">
        <f t="shared" si="6"/>
        <v>2.07</v>
      </c>
      <c r="L53" s="1">
        <f t="shared" si="7"/>
        <v>1.701</v>
      </c>
      <c r="M53" s="7">
        <f t="shared" si="8"/>
        <v>8.217391304347828</v>
      </c>
    </row>
    <row r="54" spans="1:13" ht="12.75">
      <c r="A54" s="42" t="s">
        <v>48</v>
      </c>
      <c r="B54" s="57"/>
      <c r="C54" s="1"/>
      <c r="D54" s="7"/>
      <c r="E54" s="50">
        <v>8.07</v>
      </c>
      <c r="F54" s="1">
        <v>5.755</v>
      </c>
      <c r="G54" s="65">
        <f t="shared" si="5"/>
        <v>7.131350681536555</v>
      </c>
      <c r="H54" s="57"/>
      <c r="I54" s="1"/>
      <c r="J54" s="7"/>
      <c r="K54" s="50">
        <f t="shared" si="6"/>
        <v>8.07</v>
      </c>
      <c r="L54" s="1">
        <f t="shared" si="7"/>
        <v>5.755</v>
      </c>
      <c r="M54" s="7">
        <f t="shared" si="8"/>
        <v>7.131350681536555</v>
      </c>
    </row>
    <row r="55" spans="1:13" ht="12.75">
      <c r="A55" s="42" t="s">
        <v>52</v>
      </c>
      <c r="B55" s="57"/>
      <c r="C55" s="3"/>
      <c r="D55" s="7"/>
      <c r="E55" s="50">
        <v>1.23</v>
      </c>
      <c r="F55" s="1">
        <v>1.161</v>
      </c>
      <c r="G55" s="65">
        <f t="shared" si="5"/>
        <v>9.439024390243903</v>
      </c>
      <c r="H55" s="57"/>
      <c r="I55" s="1"/>
      <c r="J55" s="7"/>
      <c r="K55" s="50">
        <f t="shared" si="6"/>
        <v>1.23</v>
      </c>
      <c r="L55" s="1">
        <f t="shared" si="7"/>
        <v>1.161</v>
      </c>
      <c r="M55" s="7">
        <f t="shared" si="8"/>
        <v>9.439024390243903</v>
      </c>
    </row>
    <row r="56" spans="1:13" ht="12.75">
      <c r="A56" s="42" t="s">
        <v>55</v>
      </c>
      <c r="B56" s="57"/>
      <c r="C56" s="1"/>
      <c r="D56" s="7"/>
      <c r="E56" s="50">
        <v>29.17</v>
      </c>
      <c r="F56" s="1">
        <v>59.636</v>
      </c>
      <c r="G56" s="65">
        <f t="shared" si="5"/>
        <v>20.44429208090504</v>
      </c>
      <c r="H56" s="57"/>
      <c r="I56" s="1"/>
      <c r="J56" s="7"/>
      <c r="K56" s="50">
        <f t="shared" si="6"/>
        <v>29.17</v>
      </c>
      <c r="L56" s="1">
        <f t="shared" si="7"/>
        <v>59.636</v>
      </c>
      <c r="M56" s="7">
        <f t="shared" si="8"/>
        <v>20.44429208090504</v>
      </c>
    </row>
    <row r="57" spans="1:13" ht="12.75">
      <c r="A57" s="42" t="s">
        <v>53</v>
      </c>
      <c r="B57" s="57"/>
      <c r="C57" s="3"/>
      <c r="D57" s="7"/>
      <c r="E57" s="50">
        <v>8.27</v>
      </c>
      <c r="F57" s="1">
        <v>2.827</v>
      </c>
      <c r="G57" s="65">
        <f t="shared" si="5"/>
        <v>3.418379685610641</v>
      </c>
      <c r="H57" s="57"/>
      <c r="I57" s="1"/>
      <c r="J57" s="7"/>
      <c r="K57" s="50">
        <f t="shared" si="6"/>
        <v>8.27</v>
      </c>
      <c r="L57" s="1">
        <f t="shared" si="7"/>
        <v>2.827</v>
      </c>
      <c r="M57" s="7">
        <f t="shared" si="8"/>
        <v>3.418379685610641</v>
      </c>
    </row>
    <row r="58" spans="1:13" ht="13.5" thickBot="1">
      <c r="A58" s="43" t="s">
        <v>58</v>
      </c>
      <c r="B58" s="58">
        <v>956.68</v>
      </c>
      <c r="C58" s="9">
        <v>134.738</v>
      </c>
      <c r="D58" s="11">
        <f>C58/B58*10</f>
        <v>1.40839152067567</v>
      </c>
      <c r="E58" s="51">
        <v>260.25</v>
      </c>
      <c r="F58" s="9">
        <v>53.402</v>
      </c>
      <c r="G58" s="66">
        <f t="shared" si="5"/>
        <v>2.05195004803074</v>
      </c>
      <c r="H58" s="58"/>
      <c r="I58" s="9"/>
      <c r="J58" s="11"/>
      <c r="K58" s="51">
        <f t="shared" si="6"/>
        <v>1216.9299999999998</v>
      </c>
      <c r="L58" s="9">
        <f t="shared" si="7"/>
        <v>188.14</v>
      </c>
      <c r="M58" s="11">
        <f t="shared" si="8"/>
        <v>1.5460215460215463</v>
      </c>
    </row>
    <row r="59" spans="1:13" ht="12.75">
      <c r="A59" s="41" t="s">
        <v>69</v>
      </c>
      <c r="B59" s="56">
        <f>SUM(B60:B64)</f>
        <v>137.11</v>
      </c>
      <c r="C59" s="4">
        <f>SUM(C60:C64)</f>
        <v>36.741</v>
      </c>
      <c r="D59" s="5">
        <f>C59/B59*10</f>
        <v>2.679673255050689</v>
      </c>
      <c r="E59" s="49">
        <f>SUM(E60:E64)</f>
        <v>121.67</v>
      </c>
      <c r="F59" s="4">
        <f>SUM(F60:F64)</f>
        <v>25.587</v>
      </c>
      <c r="G59" s="64">
        <f t="shared" si="5"/>
        <v>2.10298347990466</v>
      </c>
      <c r="H59" s="56"/>
      <c r="I59" s="4"/>
      <c r="J59" s="5"/>
      <c r="K59" s="49">
        <f t="shared" si="6"/>
        <v>258.78000000000003</v>
      </c>
      <c r="L59" s="4">
        <f t="shared" si="7"/>
        <v>62.328</v>
      </c>
      <c r="M59" s="5">
        <f t="shared" si="8"/>
        <v>2.408532344076049</v>
      </c>
    </row>
    <row r="60" spans="1:13" ht="12.75">
      <c r="A60" s="42" t="s">
        <v>17</v>
      </c>
      <c r="B60" s="57"/>
      <c r="C60" s="1"/>
      <c r="D60" s="7"/>
      <c r="E60" s="50">
        <v>1.61</v>
      </c>
      <c r="F60" s="1">
        <v>1.061</v>
      </c>
      <c r="G60" s="65">
        <f t="shared" si="5"/>
        <v>6.590062111801242</v>
      </c>
      <c r="H60" s="57"/>
      <c r="I60" s="1"/>
      <c r="J60" s="7"/>
      <c r="K60" s="50">
        <f t="shared" si="6"/>
        <v>1.61</v>
      </c>
      <c r="L60" s="1">
        <f t="shared" si="7"/>
        <v>1.061</v>
      </c>
      <c r="M60" s="7">
        <f t="shared" si="8"/>
        <v>6.590062111801242</v>
      </c>
    </row>
    <row r="61" spans="1:13" ht="12.75">
      <c r="A61" s="42" t="s">
        <v>60</v>
      </c>
      <c r="B61" s="57"/>
      <c r="C61" s="1"/>
      <c r="D61" s="7"/>
      <c r="E61" s="50">
        <v>1.53</v>
      </c>
      <c r="F61" s="1">
        <v>1.817</v>
      </c>
      <c r="G61" s="65">
        <f t="shared" si="5"/>
        <v>11.875816993464053</v>
      </c>
      <c r="H61" s="57"/>
      <c r="I61" s="1"/>
      <c r="J61" s="7"/>
      <c r="K61" s="50">
        <f t="shared" si="6"/>
        <v>1.53</v>
      </c>
      <c r="L61" s="1">
        <f t="shared" si="7"/>
        <v>1.817</v>
      </c>
      <c r="M61" s="7">
        <f t="shared" si="8"/>
        <v>11.875816993464053</v>
      </c>
    </row>
    <row r="62" spans="1:13" ht="12.75">
      <c r="A62" s="42" t="s">
        <v>10</v>
      </c>
      <c r="B62" s="57">
        <v>17.82</v>
      </c>
      <c r="C62" s="1">
        <v>4.2</v>
      </c>
      <c r="D62" s="7">
        <f>C62/B62*10</f>
        <v>2.356902356902357</v>
      </c>
      <c r="E62" s="50"/>
      <c r="F62" s="1"/>
      <c r="G62" s="65"/>
      <c r="H62" s="57"/>
      <c r="I62" s="1"/>
      <c r="J62" s="7"/>
      <c r="K62" s="50">
        <f t="shared" si="6"/>
        <v>17.82</v>
      </c>
      <c r="L62" s="1">
        <f t="shared" si="7"/>
        <v>4.2</v>
      </c>
      <c r="M62" s="7">
        <f t="shared" si="8"/>
        <v>2.356902356902357</v>
      </c>
    </row>
    <row r="63" spans="1:13" ht="12.75">
      <c r="A63" s="42" t="s">
        <v>39</v>
      </c>
      <c r="B63" s="57"/>
      <c r="C63" s="1"/>
      <c r="D63" s="7"/>
      <c r="E63" s="50">
        <v>1.2</v>
      </c>
      <c r="F63" s="1">
        <v>0.54</v>
      </c>
      <c r="G63" s="65">
        <f aca="true" t="shared" si="9" ref="G63:G68">F63/E63*10</f>
        <v>4.500000000000001</v>
      </c>
      <c r="H63" s="57"/>
      <c r="I63" s="1"/>
      <c r="J63" s="7"/>
      <c r="K63" s="50">
        <f t="shared" si="6"/>
        <v>1.2</v>
      </c>
      <c r="L63" s="1">
        <f t="shared" si="7"/>
        <v>0.54</v>
      </c>
      <c r="M63" s="7">
        <f t="shared" si="8"/>
        <v>4.500000000000001</v>
      </c>
    </row>
    <row r="64" spans="1:13" ht="13.5" thickBot="1">
      <c r="A64" s="43" t="s">
        <v>51</v>
      </c>
      <c r="B64" s="58">
        <v>119.29</v>
      </c>
      <c r="C64" s="9">
        <v>32.541</v>
      </c>
      <c r="D64" s="11">
        <f>C64/B64*10</f>
        <v>2.7278900159275707</v>
      </c>
      <c r="E64" s="51">
        <v>117.33</v>
      </c>
      <c r="F64" s="9">
        <v>22.169</v>
      </c>
      <c r="G64" s="66">
        <f t="shared" si="9"/>
        <v>1.889457086849058</v>
      </c>
      <c r="H64" s="58"/>
      <c r="I64" s="9"/>
      <c r="J64" s="11"/>
      <c r="K64" s="51">
        <f t="shared" si="6"/>
        <v>236.62</v>
      </c>
      <c r="L64" s="9">
        <f t="shared" si="7"/>
        <v>54.709999999999994</v>
      </c>
      <c r="M64" s="11">
        <f t="shared" si="8"/>
        <v>2.3121460569689796</v>
      </c>
    </row>
    <row r="65" spans="1:13" ht="12.75">
      <c r="A65" s="41" t="s">
        <v>65</v>
      </c>
      <c r="B65" s="56">
        <f>SUM(B66:B68)</f>
        <v>2234.43</v>
      </c>
      <c r="C65" s="4">
        <f>SUM(C66:C68)</f>
        <v>601.865</v>
      </c>
      <c r="D65" s="5">
        <f>C65/B65*10</f>
        <v>2.693595234578842</v>
      </c>
      <c r="E65" s="49">
        <f>SUM(E66:E68)</f>
        <v>8095.860000000001</v>
      </c>
      <c r="F65" s="4">
        <f>SUM(F66:F68)</f>
        <v>2145.9730000000004</v>
      </c>
      <c r="G65" s="64">
        <f t="shared" si="9"/>
        <v>2.6507041870783343</v>
      </c>
      <c r="H65" s="56">
        <f>SUM(H66:H68)</f>
        <v>11960.2</v>
      </c>
      <c r="I65" s="4">
        <f>SUM(I66:I68)</f>
        <v>1034.675</v>
      </c>
      <c r="J65" s="5">
        <f>I65/H65*10</f>
        <v>0.8650984097255898</v>
      </c>
      <c r="K65" s="49">
        <f t="shared" si="6"/>
        <v>22290.49</v>
      </c>
      <c r="L65" s="4">
        <f t="shared" si="7"/>
        <v>3782.513000000001</v>
      </c>
      <c r="M65" s="5">
        <f t="shared" si="8"/>
        <v>1.6969178335693835</v>
      </c>
    </row>
    <row r="66" spans="1:13" ht="12.75">
      <c r="A66" s="42" t="s">
        <v>57</v>
      </c>
      <c r="B66" s="57">
        <v>2.44</v>
      </c>
      <c r="C66" s="1">
        <v>0.588</v>
      </c>
      <c r="D66" s="7">
        <f>C66/B66*10</f>
        <v>2.4098360655737707</v>
      </c>
      <c r="E66" s="50">
        <v>4190.42</v>
      </c>
      <c r="F66" s="1">
        <v>1316.036</v>
      </c>
      <c r="G66" s="65">
        <f t="shared" si="9"/>
        <v>3.1405825669026015</v>
      </c>
      <c r="H66" s="57">
        <v>3813.49</v>
      </c>
      <c r="I66" s="1">
        <v>355.193</v>
      </c>
      <c r="J66" s="7">
        <f>I66/H66*10</f>
        <v>0.9314119087764751</v>
      </c>
      <c r="K66" s="50">
        <f t="shared" si="6"/>
        <v>8006.349999999999</v>
      </c>
      <c r="L66" s="1">
        <f t="shared" si="7"/>
        <v>1671.817</v>
      </c>
      <c r="M66" s="7">
        <f t="shared" si="8"/>
        <v>2.0881138096635796</v>
      </c>
    </row>
    <row r="67" spans="1:13" ht="12.75">
      <c r="A67" s="42" t="s">
        <v>9</v>
      </c>
      <c r="B67" s="57">
        <v>2231.99</v>
      </c>
      <c r="C67" s="1">
        <v>601.277</v>
      </c>
      <c r="D67" s="7">
        <f>C67/B67*10</f>
        <v>2.693905438644439</v>
      </c>
      <c r="E67" s="50">
        <v>3881.43</v>
      </c>
      <c r="F67" s="1">
        <v>803.425</v>
      </c>
      <c r="G67" s="65">
        <f t="shared" si="9"/>
        <v>2.069920106764775</v>
      </c>
      <c r="H67" s="57">
        <v>8146.71</v>
      </c>
      <c r="I67" s="1">
        <v>679.482</v>
      </c>
      <c r="J67" s="7">
        <f>I67/H67*10</f>
        <v>0.8340569383223412</v>
      </c>
      <c r="K67" s="50">
        <f t="shared" si="6"/>
        <v>14260.130000000001</v>
      </c>
      <c r="L67" s="1">
        <f t="shared" si="7"/>
        <v>2084.184</v>
      </c>
      <c r="M67" s="7">
        <f t="shared" si="8"/>
        <v>1.4615462832386523</v>
      </c>
    </row>
    <row r="68" spans="1:13" ht="13.5" thickBot="1">
      <c r="A68" s="43" t="s">
        <v>37</v>
      </c>
      <c r="B68" s="58"/>
      <c r="C68" s="9"/>
      <c r="D68" s="11"/>
      <c r="E68" s="51">
        <v>24.01</v>
      </c>
      <c r="F68" s="9">
        <v>26.512</v>
      </c>
      <c r="G68" s="66">
        <f t="shared" si="9"/>
        <v>11.042065805914202</v>
      </c>
      <c r="H68" s="58"/>
      <c r="I68" s="9"/>
      <c r="J68" s="11"/>
      <c r="K68" s="51">
        <f t="shared" si="6"/>
        <v>24.01</v>
      </c>
      <c r="L68" s="9">
        <f t="shared" si="7"/>
        <v>26.512</v>
      </c>
      <c r="M68" s="11">
        <f t="shared" si="8"/>
        <v>11.042065805914202</v>
      </c>
    </row>
    <row r="69" spans="1:13" ht="12.75">
      <c r="A69" s="41" t="s">
        <v>66</v>
      </c>
      <c r="B69" s="56">
        <f>SUM(B70:B72)</f>
        <v>23.19</v>
      </c>
      <c r="C69" s="4">
        <f>SUM(C70:C72)</f>
        <v>7.028</v>
      </c>
      <c r="D69" s="5">
        <f aca="true" t="shared" si="10" ref="D69:D74">C69/B69*10</f>
        <v>3.0306166451056487</v>
      </c>
      <c r="E69" s="49">
        <f>SUM(E70:E72)</f>
        <v>490.03000000000003</v>
      </c>
      <c r="F69" s="4">
        <f>SUM(F70:F72)</f>
        <v>102.058</v>
      </c>
      <c r="G69" s="64">
        <f aca="true" t="shared" si="11" ref="G69:G75">F69/E69*10</f>
        <v>2.082688814970512</v>
      </c>
      <c r="H69" s="56">
        <f>SUM(H70:H72)</f>
        <v>2.13</v>
      </c>
      <c r="I69" s="4">
        <f>SUM(I70:I72)</f>
        <v>2.084</v>
      </c>
      <c r="J69" s="5">
        <f>I69/H69*10</f>
        <v>9.784037558685446</v>
      </c>
      <c r="K69" s="49">
        <f t="shared" si="6"/>
        <v>515.35</v>
      </c>
      <c r="L69" s="4">
        <f t="shared" si="7"/>
        <v>111.17000000000002</v>
      </c>
      <c r="M69" s="5">
        <f aca="true" t="shared" si="12" ref="M69:M75">L69/K69*10</f>
        <v>2.1571747356165716</v>
      </c>
    </row>
    <row r="70" spans="1:13" ht="12.75">
      <c r="A70" s="42" t="s">
        <v>1</v>
      </c>
      <c r="B70" s="57"/>
      <c r="C70" s="1"/>
      <c r="D70" s="7"/>
      <c r="E70" s="50"/>
      <c r="F70" s="1"/>
      <c r="G70" s="65"/>
      <c r="H70" s="57">
        <v>2.13</v>
      </c>
      <c r="I70" s="1">
        <v>2.084</v>
      </c>
      <c r="J70" s="7">
        <f>I70/H70*10</f>
        <v>9.784037558685446</v>
      </c>
      <c r="K70" s="50">
        <f aca="true" t="shared" si="13" ref="K70:K75">B70+E70+H70</f>
        <v>2.13</v>
      </c>
      <c r="L70" s="1">
        <f aca="true" t="shared" si="14" ref="L70:L75">C70+F70+I70</f>
        <v>2.084</v>
      </c>
      <c r="M70" s="7">
        <f t="shared" si="12"/>
        <v>9.784037558685446</v>
      </c>
    </row>
    <row r="71" spans="1:13" ht="12.75">
      <c r="A71" s="42" t="s">
        <v>7</v>
      </c>
      <c r="B71" s="57">
        <v>23.19</v>
      </c>
      <c r="C71" s="1">
        <v>7.028</v>
      </c>
      <c r="D71" s="7">
        <f t="shared" si="10"/>
        <v>3.0306166451056487</v>
      </c>
      <c r="E71" s="50">
        <v>489.12</v>
      </c>
      <c r="F71" s="1">
        <v>100.649</v>
      </c>
      <c r="G71" s="65">
        <f t="shared" si="11"/>
        <v>2.0577567877003595</v>
      </c>
      <c r="H71" s="57"/>
      <c r="I71" s="1"/>
      <c r="J71" s="7"/>
      <c r="K71" s="50">
        <f t="shared" si="13"/>
        <v>512.3100000000001</v>
      </c>
      <c r="L71" s="1">
        <f t="shared" si="14"/>
        <v>107.677</v>
      </c>
      <c r="M71" s="7">
        <f t="shared" si="12"/>
        <v>2.1017938357635026</v>
      </c>
    </row>
    <row r="72" spans="1:13" ht="13.5" thickBot="1">
      <c r="A72" s="45" t="s">
        <v>12</v>
      </c>
      <c r="B72" s="60"/>
      <c r="C72" s="12"/>
      <c r="D72" s="13"/>
      <c r="E72" s="52">
        <v>0.91</v>
      </c>
      <c r="F72" s="12">
        <v>1.409</v>
      </c>
      <c r="G72" s="67">
        <f t="shared" si="11"/>
        <v>15.483516483516484</v>
      </c>
      <c r="H72" s="60"/>
      <c r="I72" s="12"/>
      <c r="J72" s="13"/>
      <c r="K72" s="52">
        <f t="shared" si="13"/>
        <v>0.91</v>
      </c>
      <c r="L72" s="12">
        <f t="shared" si="14"/>
        <v>1.409</v>
      </c>
      <c r="M72" s="13">
        <f t="shared" si="12"/>
        <v>15.483516483516484</v>
      </c>
    </row>
    <row r="73" spans="1:13" ht="12.75">
      <c r="A73" s="41" t="s">
        <v>67</v>
      </c>
      <c r="B73" s="56">
        <f>SUM(B74:B75)</f>
        <v>28.08</v>
      </c>
      <c r="C73" s="4">
        <f>SUM(C74:C75)</f>
        <v>5.326</v>
      </c>
      <c r="D73" s="5">
        <f t="shared" si="10"/>
        <v>1.8967236467236468</v>
      </c>
      <c r="E73" s="49">
        <f>SUM(E74:E75)</f>
        <v>244.09</v>
      </c>
      <c r="F73" s="4">
        <f>SUM(F74:F75)</f>
        <v>112.313</v>
      </c>
      <c r="G73" s="64">
        <f t="shared" si="11"/>
        <v>4.601294604449179</v>
      </c>
      <c r="H73" s="56"/>
      <c r="I73" s="4"/>
      <c r="J73" s="5"/>
      <c r="K73" s="49">
        <f t="shared" si="13"/>
        <v>272.17</v>
      </c>
      <c r="L73" s="4">
        <f t="shared" si="14"/>
        <v>117.639</v>
      </c>
      <c r="M73" s="5">
        <f t="shared" si="12"/>
        <v>4.322261821655583</v>
      </c>
    </row>
    <row r="74" spans="1:13" ht="12.75">
      <c r="A74" s="42" t="s">
        <v>3</v>
      </c>
      <c r="B74" s="57">
        <v>28.08</v>
      </c>
      <c r="C74" s="1">
        <v>5.326</v>
      </c>
      <c r="D74" s="7">
        <f t="shared" si="10"/>
        <v>1.8967236467236468</v>
      </c>
      <c r="E74" s="50">
        <v>242.59</v>
      </c>
      <c r="F74" s="1">
        <v>111.397</v>
      </c>
      <c r="G74" s="65">
        <f t="shared" si="11"/>
        <v>4.591986479244817</v>
      </c>
      <c r="H74" s="57"/>
      <c r="I74" s="1"/>
      <c r="J74" s="7"/>
      <c r="K74" s="50">
        <f t="shared" si="13"/>
        <v>270.67</v>
      </c>
      <c r="L74" s="1">
        <f t="shared" si="14"/>
        <v>116.723</v>
      </c>
      <c r="M74" s="7">
        <f t="shared" si="12"/>
        <v>4.312373000332508</v>
      </c>
    </row>
    <row r="75" spans="1:13" ht="13.5" thickBot="1">
      <c r="A75" s="43" t="s">
        <v>42</v>
      </c>
      <c r="B75" s="58"/>
      <c r="C75" s="9"/>
      <c r="D75" s="11"/>
      <c r="E75" s="51">
        <v>1.5</v>
      </c>
      <c r="F75" s="9">
        <v>0.916</v>
      </c>
      <c r="G75" s="66">
        <f t="shared" si="11"/>
        <v>6.106666666666667</v>
      </c>
      <c r="H75" s="58"/>
      <c r="I75" s="9"/>
      <c r="J75" s="11"/>
      <c r="K75" s="51">
        <f t="shared" si="13"/>
        <v>1.5</v>
      </c>
      <c r="L75" s="9">
        <f t="shared" si="14"/>
        <v>0.916</v>
      </c>
      <c r="M75" s="11">
        <f t="shared" si="12"/>
        <v>6.106666666666667</v>
      </c>
    </row>
  </sheetData>
  <sheetProtection/>
  <mergeCells count="6">
    <mergeCell ref="K3:M3"/>
    <mergeCell ref="A1:M1"/>
    <mergeCell ref="A4:A5"/>
    <mergeCell ref="B3:D3"/>
    <mergeCell ref="E3:G3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2.57421875" style="0" bestFit="1" customWidth="1"/>
    <col min="2" max="2" width="9.57421875" style="0" bestFit="1" customWidth="1"/>
    <col min="3" max="3" width="9.28125" style="0" bestFit="1" customWidth="1"/>
    <col min="5" max="5" width="11.140625" style="0" bestFit="1" customWidth="1"/>
    <col min="8" max="8" width="11.140625" style="0" bestFit="1" customWidth="1"/>
  </cols>
  <sheetData>
    <row r="1" spans="1:13" ht="15.75" thickBot="1">
      <c r="A1" s="399" t="s">
        <v>127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21" ht="12.75">
      <c r="A2" s="38" t="s">
        <v>76</v>
      </c>
      <c r="B2" s="381" t="s">
        <v>72</v>
      </c>
      <c r="C2" s="381"/>
      <c r="D2" s="381"/>
      <c r="E2" s="381" t="s">
        <v>73</v>
      </c>
      <c r="F2" s="381"/>
      <c r="G2" s="381"/>
      <c r="H2" s="381" t="s">
        <v>74</v>
      </c>
      <c r="I2" s="381"/>
      <c r="J2" s="381"/>
      <c r="K2" s="381" t="s">
        <v>75</v>
      </c>
      <c r="L2" s="381"/>
      <c r="M2" s="382"/>
      <c r="P2" s="398"/>
      <c r="Q2" s="398"/>
      <c r="R2" s="398"/>
      <c r="S2" s="398"/>
      <c r="T2" s="398"/>
      <c r="U2" s="398"/>
    </row>
    <row r="3" spans="1:21" ht="12.75">
      <c r="A3" s="129" t="s">
        <v>77</v>
      </c>
      <c r="B3" s="17" t="s">
        <v>78</v>
      </c>
      <c r="C3" s="17" t="s">
        <v>79</v>
      </c>
      <c r="D3" s="17" t="s">
        <v>62</v>
      </c>
      <c r="E3" s="17" t="s">
        <v>78</v>
      </c>
      <c r="F3" s="17" t="s">
        <v>79</v>
      </c>
      <c r="G3" s="17" t="s">
        <v>62</v>
      </c>
      <c r="H3" s="17" t="s">
        <v>78</v>
      </c>
      <c r="I3" s="17" t="s">
        <v>79</v>
      </c>
      <c r="J3" s="17" t="s">
        <v>62</v>
      </c>
      <c r="K3" s="17" t="s">
        <v>78</v>
      </c>
      <c r="L3" s="17" t="s">
        <v>79</v>
      </c>
      <c r="M3" s="18" t="s">
        <v>62</v>
      </c>
      <c r="P3" s="121"/>
      <c r="Q3" s="121"/>
      <c r="R3" s="121"/>
      <c r="S3" s="121"/>
      <c r="T3" s="121"/>
      <c r="U3" s="121"/>
    </row>
    <row r="4" spans="1:21" ht="13.5" thickBot="1">
      <c r="A4" s="130"/>
      <c r="B4" s="19" t="s">
        <v>70</v>
      </c>
      <c r="C4" s="19" t="s">
        <v>71</v>
      </c>
      <c r="D4" s="19" t="s">
        <v>80</v>
      </c>
      <c r="E4" s="19" t="s">
        <v>70</v>
      </c>
      <c r="F4" s="19" t="s">
        <v>71</v>
      </c>
      <c r="G4" s="19" t="s">
        <v>80</v>
      </c>
      <c r="H4" s="19" t="s">
        <v>70</v>
      </c>
      <c r="I4" s="19" t="s">
        <v>71</v>
      </c>
      <c r="J4" s="19" t="s">
        <v>80</v>
      </c>
      <c r="K4" s="19" t="s">
        <v>70</v>
      </c>
      <c r="L4" s="19" t="s">
        <v>71</v>
      </c>
      <c r="M4" s="20" t="s">
        <v>80</v>
      </c>
      <c r="P4" s="122"/>
      <c r="Q4" s="122"/>
      <c r="R4" s="122"/>
      <c r="S4" s="122"/>
      <c r="T4" s="122"/>
      <c r="U4" s="122"/>
    </row>
    <row r="5" spans="1:21" s="21" customFormat="1" ht="13.5" thickBot="1">
      <c r="A5" s="116" t="s">
        <v>61</v>
      </c>
      <c r="B5" s="146">
        <v>20069.9</v>
      </c>
      <c r="C5" s="146">
        <v>4004.297</v>
      </c>
      <c r="D5" s="117">
        <f>C5/B5*10</f>
        <v>1.9951753621094273</v>
      </c>
      <c r="E5" s="146">
        <v>90068.96</v>
      </c>
      <c r="F5" s="146">
        <v>14267.878</v>
      </c>
      <c r="G5" s="117">
        <f aca="true" t="shared" si="0" ref="G5:G29">F5/E5*10</f>
        <v>1.5841060005577947</v>
      </c>
      <c r="H5" s="146">
        <v>124373.06</v>
      </c>
      <c r="I5" s="146">
        <v>8579.962</v>
      </c>
      <c r="J5" s="117">
        <f>I5/H5*10</f>
        <v>0.6898569513365675</v>
      </c>
      <c r="K5" s="15">
        <f aca="true" t="shared" si="1" ref="K5:K36">B5+E5+H5</f>
        <v>234511.92</v>
      </c>
      <c r="L5" s="15">
        <f aca="true" t="shared" si="2" ref="L5:L36">C5+F5+I5</f>
        <v>26852.137</v>
      </c>
      <c r="M5" s="16">
        <f aca="true" t="shared" si="3" ref="M5:M36">L5/K5*10</f>
        <v>1.1450222658191531</v>
      </c>
      <c r="P5" s="123"/>
      <c r="Q5" s="123"/>
      <c r="R5" s="123"/>
      <c r="S5" s="123"/>
      <c r="T5" s="123"/>
      <c r="U5" s="123"/>
    </row>
    <row r="6" spans="1:21" s="21" customFormat="1" ht="12.75">
      <c r="A6" s="14" t="s">
        <v>63</v>
      </c>
      <c r="B6" s="119">
        <v>18268.22</v>
      </c>
      <c r="C6" s="119">
        <v>3559.008</v>
      </c>
      <c r="D6" s="26">
        <f>C6/B6*10</f>
        <v>1.9481963760016026</v>
      </c>
      <c r="E6" s="119">
        <v>71620.64</v>
      </c>
      <c r="F6" s="119">
        <v>9531.719</v>
      </c>
      <c r="G6" s="26">
        <f t="shared" si="0"/>
        <v>1.3308620252485874</v>
      </c>
      <c r="H6" s="119">
        <v>117104.11</v>
      </c>
      <c r="I6" s="119">
        <v>7922.351</v>
      </c>
      <c r="J6" s="26">
        <f>I6/H6*10</f>
        <v>0.6765220281337692</v>
      </c>
      <c r="K6" s="25">
        <f t="shared" si="1"/>
        <v>206992.97</v>
      </c>
      <c r="L6" s="25">
        <f t="shared" si="2"/>
        <v>21013.077999999998</v>
      </c>
      <c r="M6" s="27">
        <f t="shared" si="3"/>
        <v>1.015159017236189</v>
      </c>
      <c r="P6" s="123"/>
      <c r="Q6" s="123"/>
      <c r="R6" s="123"/>
      <c r="S6" s="123"/>
      <c r="T6" s="123"/>
      <c r="U6" s="123"/>
    </row>
    <row r="7" spans="1:21" ht="12.75">
      <c r="A7" s="111" t="s">
        <v>2</v>
      </c>
      <c r="B7" s="81"/>
      <c r="C7" s="81"/>
      <c r="D7" s="30"/>
      <c r="E7" s="81">
        <v>1962.75</v>
      </c>
      <c r="F7" s="81">
        <v>278.107</v>
      </c>
      <c r="G7" s="30">
        <f t="shared" si="0"/>
        <v>1.4169252324544646</v>
      </c>
      <c r="H7" s="81">
        <v>4600.12</v>
      </c>
      <c r="I7" s="81">
        <v>414.472</v>
      </c>
      <c r="J7" s="30">
        <f>I7/H7*10</f>
        <v>0.9010025825413249</v>
      </c>
      <c r="K7" s="29">
        <f t="shared" si="1"/>
        <v>6562.87</v>
      </c>
      <c r="L7" s="29">
        <f t="shared" si="2"/>
        <v>692.579</v>
      </c>
      <c r="M7" s="31">
        <f t="shared" si="3"/>
        <v>1.055298977429082</v>
      </c>
      <c r="P7" s="122"/>
      <c r="Q7" s="122"/>
      <c r="R7" s="122"/>
      <c r="S7" s="122"/>
      <c r="T7" s="122"/>
      <c r="U7" s="122"/>
    </row>
    <row r="8" spans="1:21" ht="12.75">
      <c r="A8" s="111" t="s">
        <v>5</v>
      </c>
      <c r="B8" s="81">
        <v>57.61</v>
      </c>
      <c r="C8" s="81">
        <v>18.516</v>
      </c>
      <c r="D8" s="30">
        <f>C8/B8*10</f>
        <v>3.2140253428224264</v>
      </c>
      <c r="E8" s="81">
        <v>122.84</v>
      </c>
      <c r="F8" s="81">
        <v>20.931</v>
      </c>
      <c r="G8" s="30">
        <f t="shared" si="0"/>
        <v>1.703923803321394</v>
      </c>
      <c r="H8" s="81"/>
      <c r="I8" s="81"/>
      <c r="J8" s="30"/>
      <c r="K8" s="29">
        <f t="shared" si="1"/>
        <v>180.45</v>
      </c>
      <c r="L8" s="29">
        <f t="shared" si="2"/>
        <v>39.447</v>
      </c>
      <c r="M8" s="31">
        <f t="shared" si="3"/>
        <v>2.186034912718205</v>
      </c>
      <c r="P8" s="122"/>
      <c r="Q8" s="122"/>
      <c r="R8" s="122"/>
      <c r="S8" s="122"/>
      <c r="T8" s="122"/>
      <c r="U8" s="122"/>
    </row>
    <row r="9" spans="1:21" ht="12.75">
      <c r="A9" s="111" t="s">
        <v>6</v>
      </c>
      <c r="B9" s="81"/>
      <c r="C9" s="81"/>
      <c r="D9" s="30"/>
      <c r="E9" s="81">
        <v>100.89</v>
      </c>
      <c r="F9" s="81">
        <v>26.573</v>
      </c>
      <c r="G9" s="30">
        <f t="shared" si="0"/>
        <v>2.6338586579442955</v>
      </c>
      <c r="H9" s="81"/>
      <c r="I9" s="81"/>
      <c r="J9" s="30"/>
      <c r="K9" s="29">
        <f t="shared" si="1"/>
        <v>100.89</v>
      </c>
      <c r="L9" s="29">
        <f t="shared" si="2"/>
        <v>26.573</v>
      </c>
      <c r="M9" s="31">
        <f t="shared" si="3"/>
        <v>2.6338586579442955</v>
      </c>
      <c r="P9" s="122"/>
      <c r="Q9" s="122"/>
      <c r="R9" s="124"/>
      <c r="S9" s="124"/>
      <c r="T9" s="122"/>
      <c r="U9" s="122"/>
    </row>
    <row r="10" spans="1:21" ht="12.75">
      <c r="A10" s="111" t="s">
        <v>85</v>
      </c>
      <c r="B10" s="81"/>
      <c r="C10" s="81"/>
      <c r="D10" s="30"/>
      <c r="E10" s="83">
        <v>3.48</v>
      </c>
      <c r="F10" s="83">
        <v>3.471</v>
      </c>
      <c r="G10" s="30">
        <f t="shared" si="0"/>
        <v>9.974137931034484</v>
      </c>
      <c r="H10" s="81"/>
      <c r="I10" s="81"/>
      <c r="J10" s="30"/>
      <c r="K10" s="72">
        <f t="shared" si="1"/>
        <v>3.48</v>
      </c>
      <c r="L10" s="72">
        <f t="shared" si="2"/>
        <v>3.471</v>
      </c>
      <c r="M10" s="31">
        <f t="shared" si="3"/>
        <v>9.974137931034484</v>
      </c>
      <c r="P10" s="122"/>
      <c r="Q10" s="122"/>
      <c r="R10" s="122"/>
      <c r="S10" s="122"/>
      <c r="T10" s="122"/>
      <c r="U10" s="122"/>
    </row>
    <row r="11" spans="1:21" ht="12.75">
      <c r="A11" s="111" t="s">
        <v>14</v>
      </c>
      <c r="B11" s="81">
        <v>50.33</v>
      </c>
      <c r="C11" s="83">
        <v>9.185</v>
      </c>
      <c r="D11" s="30">
        <f aca="true" t="shared" si="4" ref="D11:D24">C11/B11*10</f>
        <v>1.8249552950526526</v>
      </c>
      <c r="E11" s="81">
        <v>13465.94</v>
      </c>
      <c r="F11" s="81">
        <v>1736.572</v>
      </c>
      <c r="G11" s="30">
        <f t="shared" si="0"/>
        <v>1.2896032508684874</v>
      </c>
      <c r="H11" s="81">
        <v>25542.48</v>
      </c>
      <c r="I11" s="81">
        <v>1646.949</v>
      </c>
      <c r="J11" s="30">
        <f>I11/H11*10</f>
        <v>0.6447882116380242</v>
      </c>
      <c r="K11" s="29">
        <f t="shared" si="1"/>
        <v>39058.75</v>
      </c>
      <c r="L11" s="29">
        <f t="shared" si="2"/>
        <v>3392.706</v>
      </c>
      <c r="M11" s="31">
        <f t="shared" si="3"/>
        <v>0.8686161231478222</v>
      </c>
      <c r="P11" s="122"/>
      <c r="Q11" s="122"/>
      <c r="R11" s="122"/>
      <c r="S11" s="122"/>
      <c r="T11" s="122"/>
      <c r="U11" s="122"/>
    </row>
    <row r="12" spans="1:21" ht="12.75">
      <c r="A12" s="111" t="s">
        <v>16</v>
      </c>
      <c r="B12" s="81">
        <v>23.26</v>
      </c>
      <c r="C12" s="83">
        <v>3.828</v>
      </c>
      <c r="D12" s="30">
        <f t="shared" si="4"/>
        <v>1.6457437661220977</v>
      </c>
      <c r="E12" s="81">
        <v>28.63</v>
      </c>
      <c r="F12" s="81">
        <v>13.651</v>
      </c>
      <c r="G12" s="30">
        <f t="shared" si="0"/>
        <v>4.768075445337059</v>
      </c>
      <c r="H12" s="81">
        <v>3977.52</v>
      </c>
      <c r="I12" s="81">
        <v>281.695</v>
      </c>
      <c r="J12" s="30">
        <f>I12/H12*10</f>
        <v>0.7082176833805989</v>
      </c>
      <c r="K12" s="29">
        <f t="shared" si="1"/>
        <v>4029.41</v>
      </c>
      <c r="L12" s="29">
        <f t="shared" si="2"/>
        <v>299.174</v>
      </c>
      <c r="M12" s="31">
        <f t="shared" si="3"/>
        <v>0.742475945609903</v>
      </c>
      <c r="P12" s="122"/>
      <c r="Q12" s="124"/>
      <c r="R12" s="124"/>
      <c r="S12" s="122"/>
      <c r="T12" s="122"/>
      <c r="U12" s="122"/>
    </row>
    <row r="13" spans="1:21" ht="12.75">
      <c r="A13" s="111" t="s">
        <v>18</v>
      </c>
      <c r="B13" s="81">
        <v>5817.88</v>
      </c>
      <c r="C13" s="81">
        <v>902.787</v>
      </c>
      <c r="D13" s="30">
        <f t="shared" si="4"/>
        <v>1.551745653055752</v>
      </c>
      <c r="E13" s="81">
        <v>440.8</v>
      </c>
      <c r="F13" s="81">
        <v>83.077</v>
      </c>
      <c r="G13" s="30">
        <f t="shared" si="0"/>
        <v>1.8846869328493647</v>
      </c>
      <c r="H13" s="81"/>
      <c r="I13" s="81"/>
      <c r="J13" s="30"/>
      <c r="K13" s="29">
        <f t="shared" si="1"/>
        <v>6258.68</v>
      </c>
      <c r="L13" s="29">
        <f t="shared" si="2"/>
        <v>985.864</v>
      </c>
      <c r="M13" s="31">
        <f t="shared" si="3"/>
        <v>1.5751947695041126</v>
      </c>
      <c r="P13" s="122"/>
      <c r="Q13" s="122"/>
      <c r="R13" s="122"/>
      <c r="S13" s="122"/>
      <c r="T13" s="122"/>
      <c r="U13" s="122"/>
    </row>
    <row r="14" spans="1:21" ht="12.75">
      <c r="A14" s="111" t="s">
        <v>20</v>
      </c>
      <c r="B14" s="81">
        <v>1082.67</v>
      </c>
      <c r="C14" s="81">
        <v>232.96</v>
      </c>
      <c r="D14" s="30">
        <f t="shared" si="4"/>
        <v>2.1517175131849964</v>
      </c>
      <c r="E14" s="81">
        <v>159.42</v>
      </c>
      <c r="F14" s="81">
        <v>40.118</v>
      </c>
      <c r="G14" s="30">
        <f t="shared" si="0"/>
        <v>2.516497302722369</v>
      </c>
      <c r="H14" s="81"/>
      <c r="I14" s="81"/>
      <c r="J14" s="30"/>
      <c r="K14" s="29">
        <f t="shared" si="1"/>
        <v>1242.0900000000001</v>
      </c>
      <c r="L14" s="29">
        <f t="shared" si="2"/>
        <v>273.07800000000003</v>
      </c>
      <c r="M14" s="31">
        <f t="shared" si="3"/>
        <v>2.1985363379465257</v>
      </c>
      <c r="P14" s="122"/>
      <c r="Q14" s="122"/>
      <c r="R14" s="122"/>
      <c r="S14" s="122"/>
      <c r="T14" s="122"/>
      <c r="U14" s="122"/>
    </row>
    <row r="15" spans="1:21" ht="12.75">
      <c r="A15" s="111" t="s">
        <v>21</v>
      </c>
      <c r="B15" s="81">
        <v>126.67</v>
      </c>
      <c r="C15" s="81">
        <v>32.33</v>
      </c>
      <c r="D15" s="30">
        <f t="shared" si="4"/>
        <v>2.5523012552301254</v>
      </c>
      <c r="E15" s="81">
        <v>221.38</v>
      </c>
      <c r="F15" s="81">
        <v>322.078</v>
      </c>
      <c r="G15" s="30">
        <f t="shared" si="0"/>
        <v>14.548649381154576</v>
      </c>
      <c r="H15" s="81"/>
      <c r="I15" s="81"/>
      <c r="J15" s="30"/>
      <c r="K15" s="29">
        <f t="shared" si="1"/>
        <v>348.05</v>
      </c>
      <c r="L15" s="29">
        <f t="shared" si="2"/>
        <v>354.40799999999996</v>
      </c>
      <c r="M15" s="31">
        <f t="shared" si="3"/>
        <v>10.182674903031172</v>
      </c>
      <c r="P15" s="122"/>
      <c r="Q15" s="122"/>
      <c r="R15" s="122"/>
      <c r="S15" s="122"/>
      <c r="T15" s="122"/>
      <c r="U15" s="122"/>
    </row>
    <row r="16" spans="1:21" ht="12.75">
      <c r="A16" s="111" t="s">
        <v>40</v>
      </c>
      <c r="B16" s="81">
        <v>45.91</v>
      </c>
      <c r="C16" s="81">
        <v>17.59</v>
      </c>
      <c r="D16" s="30">
        <f t="shared" si="4"/>
        <v>3.831409279024178</v>
      </c>
      <c r="E16" s="81">
        <v>134.53</v>
      </c>
      <c r="F16" s="81">
        <v>41.653</v>
      </c>
      <c r="G16" s="30">
        <f t="shared" si="0"/>
        <v>3.096186724150747</v>
      </c>
      <c r="H16" s="81"/>
      <c r="I16" s="81"/>
      <c r="J16" s="30"/>
      <c r="K16" s="29">
        <f t="shared" si="1"/>
        <v>180.44</v>
      </c>
      <c r="L16" s="29">
        <f t="shared" si="2"/>
        <v>59.242999999999995</v>
      </c>
      <c r="M16" s="31">
        <f t="shared" si="3"/>
        <v>3.283252050543117</v>
      </c>
      <c r="P16" s="122"/>
      <c r="Q16" s="124"/>
      <c r="R16" s="122"/>
      <c r="S16" s="122"/>
      <c r="T16" s="122"/>
      <c r="U16" s="122"/>
    </row>
    <row r="17" spans="1:21" ht="12.75">
      <c r="A17" s="111" t="s">
        <v>26</v>
      </c>
      <c r="B17" s="86">
        <v>0.01</v>
      </c>
      <c r="C17" s="87">
        <v>0.001</v>
      </c>
      <c r="D17" s="30">
        <f t="shared" si="4"/>
        <v>1</v>
      </c>
      <c r="E17" s="81">
        <v>675.38</v>
      </c>
      <c r="F17" s="81">
        <v>100.197</v>
      </c>
      <c r="G17" s="30">
        <f t="shared" si="0"/>
        <v>1.4835648079599633</v>
      </c>
      <c r="H17" s="81"/>
      <c r="I17" s="81"/>
      <c r="J17" s="30"/>
      <c r="K17" s="29">
        <f t="shared" si="1"/>
        <v>675.39</v>
      </c>
      <c r="L17" s="29">
        <f t="shared" si="2"/>
        <v>100.19800000000001</v>
      </c>
      <c r="M17" s="31">
        <f t="shared" si="3"/>
        <v>1.4835576481736479</v>
      </c>
      <c r="P17" s="122"/>
      <c r="Q17" s="124"/>
      <c r="R17" s="122"/>
      <c r="S17" s="122"/>
      <c r="T17" s="122"/>
      <c r="U17" s="122"/>
    </row>
    <row r="18" spans="1:21" ht="12.75">
      <c r="A18" s="111" t="s">
        <v>44</v>
      </c>
      <c r="B18" s="81">
        <v>13.88</v>
      </c>
      <c r="C18" s="83">
        <v>2.457</v>
      </c>
      <c r="D18" s="30">
        <f t="shared" si="4"/>
        <v>1.770172910662824</v>
      </c>
      <c r="E18" s="81">
        <v>7968.91</v>
      </c>
      <c r="F18" s="81">
        <v>1247.313</v>
      </c>
      <c r="G18" s="30">
        <f t="shared" si="0"/>
        <v>1.5652241021670468</v>
      </c>
      <c r="H18" s="81">
        <v>1862.14</v>
      </c>
      <c r="I18" s="81">
        <v>131.459</v>
      </c>
      <c r="J18" s="30">
        <f>I18/H18*10</f>
        <v>0.7059565875820293</v>
      </c>
      <c r="K18" s="29">
        <f t="shared" si="1"/>
        <v>9844.93</v>
      </c>
      <c r="L18" s="29">
        <f t="shared" si="2"/>
        <v>1381.2290000000003</v>
      </c>
      <c r="M18" s="31">
        <f t="shared" si="3"/>
        <v>1.4029850897873324</v>
      </c>
      <c r="P18" s="122"/>
      <c r="Q18" s="122"/>
      <c r="R18" s="122"/>
      <c r="S18" s="122"/>
      <c r="T18" s="122"/>
      <c r="U18" s="122"/>
    </row>
    <row r="19" spans="1:21" ht="12.75">
      <c r="A19" s="111" t="s">
        <v>33</v>
      </c>
      <c r="B19" s="81">
        <v>831.62</v>
      </c>
      <c r="C19" s="81">
        <v>138.894</v>
      </c>
      <c r="D19" s="30">
        <f t="shared" si="4"/>
        <v>1.6701618527692939</v>
      </c>
      <c r="E19" s="81">
        <v>307.12</v>
      </c>
      <c r="F19" s="81">
        <v>42.713</v>
      </c>
      <c r="G19" s="30">
        <f t="shared" si="0"/>
        <v>1.390759312320917</v>
      </c>
      <c r="H19" s="81"/>
      <c r="I19" s="81"/>
      <c r="J19" s="30"/>
      <c r="K19" s="29">
        <f t="shared" si="1"/>
        <v>1138.74</v>
      </c>
      <c r="L19" s="29">
        <f t="shared" si="2"/>
        <v>181.607</v>
      </c>
      <c r="M19" s="31">
        <f t="shared" si="3"/>
        <v>1.594806540562376</v>
      </c>
      <c r="P19" s="122"/>
      <c r="Q19" s="122"/>
      <c r="R19" s="122"/>
      <c r="S19" s="124"/>
      <c r="T19" s="122"/>
      <c r="U19" s="122"/>
    </row>
    <row r="20" spans="1:21" ht="12.75">
      <c r="A20" s="111" t="s">
        <v>32</v>
      </c>
      <c r="B20" s="81">
        <v>77.7</v>
      </c>
      <c r="C20" s="81">
        <v>12.753</v>
      </c>
      <c r="D20" s="30">
        <f t="shared" si="4"/>
        <v>1.6413127413127413</v>
      </c>
      <c r="E20" s="81">
        <v>415.58</v>
      </c>
      <c r="F20" s="81">
        <v>80.358</v>
      </c>
      <c r="G20" s="30">
        <f t="shared" si="0"/>
        <v>1.9336349198710236</v>
      </c>
      <c r="H20" s="81"/>
      <c r="I20" s="81"/>
      <c r="J20" s="30"/>
      <c r="K20" s="29">
        <f t="shared" si="1"/>
        <v>493.28</v>
      </c>
      <c r="L20" s="29">
        <f t="shared" si="2"/>
        <v>93.111</v>
      </c>
      <c r="M20" s="31">
        <f t="shared" si="3"/>
        <v>1.8875891988323064</v>
      </c>
      <c r="P20" s="122"/>
      <c r="Q20" s="122"/>
      <c r="R20" s="122"/>
      <c r="S20" s="122"/>
      <c r="T20" s="122"/>
      <c r="U20" s="122"/>
    </row>
    <row r="21" spans="1:21" ht="12.75">
      <c r="A21" s="111" t="s">
        <v>22</v>
      </c>
      <c r="B21" s="81">
        <v>556.65</v>
      </c>
      <c r="C21" s="81">
        <v>91.569</v>
      </c>
      <c r="D21" s="30">
        <f t="shared" si="4"/>
        <v>1.645001347345729</v>
      </c>
      <c r="E21" s="81">
        <v>13126.51</v>
      </c>
      <c r="F21" s="81">
        <v>2146.601</v>
      </c>
      <c r="G21" s="30">
        <f t="shared" si="0"/>
        <v>1.635317384438057</v>
      </c>
      <c r="H21" s="86">
        <v>0.32</v>
      </c>
      <c r="I21" s="86">
        <v>0.123</v>
      </c>
      <c r="J21" s="30">
        <f>I21/H21*10</f>
        <v>3.8437499999999996</v>
      </c>
      <c r="K21" s="29">
        <f t="shared" si="1"/>
        <v>13683.48</v>
      </c>
      <c r="L21" s="29">
        <f t="shared" si="2"/>
        <v>2238.293</v>
      </c>
      <c r="M21" s="31">
        <f t="shared" si="3"/>
        <v>1.6357629784236174</v>
      </c>
      <c r="P21" s="122"/>
      <c r="Q21" s="122"/>
      <c r="R21" s="122"/>
      <c r="S21" s="122"/>
      <c r="T21" s="122"/>
      <c r="U21" s="122"/>
    </row>
    <row r="22" spans="1:21" ht="12.75">
      <c r="A22" s="111" t="s">
        <v>15</v>
      </c>
      <c r="B22" s="81">
        <v>228.71</v>
      </c>
      <c r="C22" s="81">
        <v>56.135</v>
      </c>
      <c r="D22" s="30">
        <f t="shared" si="4"/>
        <v>2.4544182589305232</v>
      </c>
      <c r="E22" s="81">
        <v>3958.65</v>
      </c>
      <c r="F22" s="81">
        <v>607.286</v>
      </c>
      <c r="G22" s="30">
        <f t="shared" si="0"/>
        <v>1.5340734846475437</v>
      </c>
      <c r="H22" s="81">
        <v>65279.85</v>
      </c>
      <c r="I22" s="81">
        <v>4496.03</v>
      </c>
      <c r="J22" s="30">
        <f>I22/H22*10</f>
        <v>0.6887316683478899</v>
      </c>
      <c r="K22" s="29">
        <f t="shared" si="1"/>
        <v>69467.20999999999</v>
      </c>
      <c r="L22" s="29">
        <f t="shared" si="2"/>
        <v>5159.451</v>
      </c>
      <c r="M22" s="31">
        <f t="shared" si="3"/>
        <v>0.7427174633902817</v>
      </c>
      <c r="P22" s="122"/>
      <c r="Q22" s="122"/>
      <c r="R22" s="124"/>
      <c r="S22" s="124"/>
      <c r="T22" s="122"/>
      <c r="U22" s="122"/>
    </row>
    <row r="23" spans="1:21" ht="12.75">
      <c r="A23" s="111" t="s">
        <v>28</v>
      </c>
      <c r="B23" s="81">
        <v>30.02</v>
      </c>
      <c r="C23" s="81">
        <v>8.086</v>
      </c>
      <c r="D23" s="30">
        <f t="shared" si="4"/>
        <v>2.693537641572285</v>
      </c>
      <c r="E23" s="81">
        <v>74.3</v>
      </c>
      <c r="F23" s="81">
        <v>25.874</v>
      </c>
      <c r="G23" s="30">
        <f t="shared" si="0"/>
        <v>3.4823687752355315</v>
      </c>
      <c r="H23" s="81">
        <v>3984.05</v>
      </c>
      <c r="I23" s="81">
        <v>328.411</v>
      </c>
      <c r="J23" s="30">
        <f>I23/H23*10</f>
        <v>0.8243144538848658</v>
      </c>
      <c r="K23" s="29">
        <f t="shared" si="1"/>
        <v>4088.3700000000003</v>
      </c>
      <c r="L23" s="29">
        <f t="shared" si="2"/>
        <v>362.371</v>
      </c>
      <c r="M23" s="31">
        <f t="shared" si="3"/>
        <v>0.8863459031349901</v>
      </c>
      <c r="P23" s="122"/>
      <c r="Q23" s="122"/>
      <c r="R23" s="124"/>
      <c r="S23" s="124"/>
      <c r="T23" s="122"/>
      <c r="U23" s="122"/>
    </row>
    <row r="24" spans="1:21" ht="12.75">
      <c r="A24" s="111" t="s">
        <v>45</v>
      </c>
      <c r="B24" s="81">
        <v>100.77</v>
      </c>
      <c r="C24" s="81">
        <v>12.68</v>
      </c>
      <c r="D24" s="30">
        <f t="shared" si="4"/>
        <v>1.2583110052595017</v>
      </c>
      <c r="E24" s="81">
        <v>1622.31</v>
      </c>
      <c r="F24" s="81">
        <v>199.321</v>
      </c>
      <c r="G24" s="30">
        <f t="shared" si="0"/>
        <v>1.2286246155173794</v>
      </c>
      <c r="H24" s="81"/>
      <c r="I24" s="81"/>
      <c r="J24" s="30"/>
      <c r="K24" s="29">
        <f t="shared" si="1"/>
        <v>1723.08</v>
      </c>
      <c r="L24" s="29">
        <f t="shared" si="2"/>
        <v>212.001</v>
      </c>
      <c r="M24" s="31">
        <f t="shared" si="3"/>
        <v>1.2303607493558049</v>
      </c>
      <c r="P24" s="122"/>
      <c r="Q24" s="124"/>
      <c r="R24" s="122"/>
      <c r="S24" s="122"/>
      <c r="T24" s="122"/>
      <c r="U24" s="122"/>
    </row>
    <row r="25" spans="1:21" ht="12.75">
      <c r="A25" s="111" t="s">
        <v>19</v>
      </c>
      <c r="B25" s="81"/>
      <c r="C25" s="81"/>
      <c r="D25" s="30"/>
      <c r="E25" s="81">
        <v>123.33</v>
      </c>
      <c r="F25" s="81">
        <v>227.452</v>
      </c>
      <c r="G25" s="30">
        <f t="shared" si="0"/>
        <v>18.44255250141896</v>
      </c>
      <c r="H25" s="81"/>
      <c r="I25" s="81"/>
      <c r="J25" s="30"/>
      <c r="K25" s="29">
        <f t="shared" si="1"/>
        <v>123.33</v>
      </c>
      <c r="L25" s="29">
        <f t="shared" si="2"/>
        <v>227.452</v>
      </c>
      <c r="M25" s="31">
        <f t="shared" si="3"/>
        <v>18.44255250141896</v>
      </c>
      <c r="P25" s="122"/>
      <c r="Q25" s="122"/>
      <c r="R25" s="124"/>
      <c r="S25" s="124"/>
      <c r="T25" s="122"/>
      <c r="U25" s="122"/>
    </row>
    <row r="26" spans="1:21" s="147" customFormat="1" ht="12.75">
      <c r="A26" s="111" t="s">
        <v>47</v>
      </c>
      <c r="B26" s="81">
        <v>9203.89</v>
      </c>
      <c r="C26" s="81">
        <v>2015.237</v>
      </c>
      <c r="D26" s="30">
        <f>C26/B26*10</f>
        <v>2.18954920147894</v>
      </c>
      <c r="E26" s="81">
        <v>896.06</v>
      </c>
      <c r="F26" s="81">
        <v>198.126</v>
      </c>
      <c r="G26" s="30">
        <f t="shared" si="0"/>
        <v>2.2110796152043393</v>
      </c>
      <c r="H26" s="81"/>
      <c r="I26" s="81"/>
      <c r="J26" s="30"/>
      <c r="K26" s="29">
        <f t="shared" si="1"/>
        <v>10099.949999999999</v>
      </c>
      <c r="L26" s="29">
        <f t="shared" si="2"/>
        <v>2213.3630000000003</v>
      </c>
      <c r="M26" s="31">
        <f t="shared" si="3"/>
        <v>2.1914593636602167</v>
      </c>
      <c r="P26" s="148"/>
      <c r="Q26" s="148"/>
      <c r="R26" s="149"/>
      <c r="S26" s="149"/>
      <c r="T26" s="148"/>
      <c r="U26" s="148"/>
    </row>
    <row r="27" spans="1:21" ht="12.75">
      <c r="A27" s="111" t="s">
        <v>50</v>
      </c>
      <c r="B27" s="81">
        <v>20.64</v>
      </c>
      <c r="C27" s="83">
        <v>4</v>
      </c>
      <c r="D27" s="30">
        <f>C27/B27*10</f>
        <v>1.937984496124031</v>
      </c>
      <c r="E27" s="81">
        <v>23579.51</v>
      </c>
      <c r="F27" s="81">
        <v>1967.866</v>
      </c>
      <c r="G27" s="30">
        <f t="shared" si="0"/>
        <v>0.8345661126969984</v>
      </c>
      <c r="H27" s="81">
        <v>11857.63</v>
      </c>
      <c r="I27" s="81">
        <v>623.212</v>
      </c>
      <c r="J27" s="30">
        <f>I27/H27*10</f>
        <v>0.525578888867337</v>
      </c>
      <c r="K27" s="29">
        <f t="shared" si="1"/>
        <v>35457.78</v>
      </c>
      <c r="L27" s="29">
        <f t="shared" si="2"/>
        <v>2595.078</v>
      </c>
      <c r="M27" s="31">
        <f t="shared" si="3"/>
        <v>0.7318783071021367</v>
      </c>
      <c r="P27" s="122"/>
      <c r="Q27" s="124"/>
      <c r="R27" s="122"/>
      <c r="S27" s="122"/>
      <c r="T27" s="122"/>
      <c r="U27" s="122"/>
    </row>
    <row r="28" spans="1:21" s="21" customFormat="1" ht="13.5" thickBot="1">
      <c r="A28" s="109" t="s">
        <v>49</v>
      </c>
      <c r="B28" s="84"/>
      <c r="C28" s="84"/>
      <c r="D28" s="36"/>
      <c r="E28" s="84">
        <v>2232.32</v>
      </c>
      <c r="F28" s="84">
        <v>122.381</v>
      </c>
      <c r="G28" s="36">
        <f t="shared" si="0"/>
        <v>0.5482233729931192</v>
      </c>
      <c r="H28" s="84"/>
      <c r="I28" s="84"/>
      <c r="J28" s="36"/>
      <c r="K28" s="35">
        <f t="shared" si="1"/>
        <v>2232.32</v>
      </c>
      <c r="L28" s="35">
        <f t="shared" si="2"/>
        <v>122.381</v>
      </c>
      <c r="M28" s="37">
        <f t="shared" si="3"/>
        <v>0.5482233729931192</v>
      </c>
      <c r="P28" s="123"/>
      <c r="Q28" s="123"/>
      <c r="R28" s="125"/>
      <c r="S28" s="125"/>
      <c r="T28" s="123"/>
      <c r="U28" s="123"/>
    </row>
    <row r="29" spans="1:21" s="21" customFormat="1" ht="12.75">
      <c r="A29" s="14" t="s">
        <v>68</v>
      </c>
      <c r="B29" s="119">
        <v>467.27</v>
      </c>
      <c r="C29" s="119">
        <v>60.491</v>
      </c>
      <c r="D29" s="26">
        <f>C29/B29*10</f>
        <v>1.2945620305176877</v>
      </c>
      <c r="E29" s="119">
        <v>9087.15</v>
      </c>
      <c r="F29" s="119">
        <v>1274.94</v>
      </c>
      <c r="G29" s="26">
        <f t="shared" si="0"/>
        <v>1.4030141463495158</v>
      </c>
      <c r="H29" s="119"/>
      <c r="I29" s="119"/>
      <c r="J29" s="26"/>
      <c r="K29" s="25">
        <f t="shared" si="1"/>
        <v>9554.42</v>
      </c>
      <c r="L29" s="25">
        <f t="shared" si="2"/>
        <v>1335.431</v>
      </c>
      <c r="M29" s="27">
        <f t="shared" si="3"/>
        <v>1.3977101697434278</v>
      </c>
      <c r="P29" s="123"/>
      <c r="Q29" s="125"/>
      <c r="R29" s="125"/>
      <c r="S29" s="125"/>
      <c r="T29" s="123"/>
      <c r="U29" s="123"/>
    </row>
    <row r="30" spans="1:21" s="21" customFormat="1" ht="12.75">
      <c r="A30" s="111" t="s">
        <v>110</v>
      </c>
      <c r="B30" s="86">
        <v>0.27</v>
      </c>
      <c r="C30" s="86">
        <v>0.101</v>
      </c>
      <c r="D30" s="30">
        <f>C30/B30*10</f>
        <v>3.7407407407407405</v>
      </c>
      <c r="E30" s="86"/>
      <c r="F30" s="86"/>
      <c r="G30" s="30"/>
      <c r="H30" s="81"/>
      <c r="I30" s="81"/>
      <c r="J30" s="30"/>
      <c r="K30" s="30">
        <f t="shared" si="1"/>
        <v>0.27</v>
      </c>
      <c r="L30" s="30">
        <f t="shared" si="2"/>
        <v>0.101</v>
      </c>
      <c r="M30" s="31">
        <f t="shared" si="3"/>
        <v>3.7407407407407405</v>
      </c>
      <c r="P30" s="123"/>
      <c r="Q30" s="123"/>
      <c r="R30" s="125"/>
      <c r="S30" s="125"/>
      <c r="T30" s="123"/>
      <c r="U30" s="123"/>
    </row>
    <row r="31" spans="1:21" s="21" customFormat="1" ht="12.75">
      <c r="A31" s="111" t="s">
        <v>8</v>
      </c>
      <c r="B31" s="86"/>
      <c r="C31" s="86"/>
      <c r="D31" s="30"/>
      <c r="E31" s="81">
        <v>466.76</v>
      </c>
      <c r="F31" s="81">
        <v>75.102</v>
      </c>
      <c r="G31" s="30">
        <f aca="true" t="shared" si="5" ref="G31:G39">F31/E31*10</f>
        <v>1.6090067700745567</v>
      </c>
      <c r="H31" s="81"/>
      <c r="I31" s="81"/>
      <c r="J31" s="30"/>
      <c r="K31" s="29">
        <f t="shared" si="1"/>
        <v>466.76</v>
      </c>
      <c r="L31" s="29">
        <f t="shared" si="2"/>
        <v>75.102</v>
      </c>
      <c r="M31" s="31">
        <f t="shared" si="3"/>
        <v>1.6090067700745567</v>
      </c>
      <c r="P31" s="123"/>
      <c r="Q31" s="125"/>
      <c r="R31" s="123"/>
      <c r="S31" s="123"/>
      <c r="T31" s="123"/>
      <c r="U31" s="123"/>
    </row>
    <row r="32" spans="1:21" s="21" customFormat="1" ht="12.75">
      <c r="A32" s="111" t="s">
        <v>101</v>
      </c>
      <c r="B32" s="86"/>
      <c r="C32" s="86"/>
      <c r="D32" s="30"/>
      <c r="E32" s="83">
        <v>1.05</v>
      </c>
      <c r="F32" s="83">
        <v>0.555</v>
      </c>
      <c r="G32" s="30">
        <f t="shared" si="5"/>
        <v>5.285714285714286</v>
      </c>
      <c r="H32" s="81"/>
      <c r="I32" s="81"/>
      <c r="J32" s="30"/>
      <c r="K32" s="30">
        <f t="shared" si="1"/>
        <v>1.05</v>
      </c>
      <c r="L32" s="30">
        <f t="shared" si="2"/>
        <v>0.555</v>
      </c>
      <c r="M32" s="31">
        <f t="shared" si="3"/>
        <v>5.285714285714286</v>
      </c>
      <c r="O32"/>
      <c r="P32" s="122"/>
      <c r="Q32" s="122"/>
      <c r="R32" s="124"/>
      <c r="S32" s="124"/>
      <c r="T32" s="122"/>
      <c r="U32" s="122"/>
    </row>
    <row r="33" spans="1:21" ht="12.75">
      <c r="A33" s="111" t="s">
        <v>31</v>
      </c>
      <c r="B33" s="86"/>
      <c r="C33" s="86"/>
      <c r="D33" s="30"/>
      <c r="E33" s="83">
        <v>4.83</v>
      </c>
      <c r="F33" s="83">
        <v>3.977</v>
      </c>
      <c r="G33" s="30">
        <f t="shared" si="5"/>
        <v>8.233954451345756</v>
      </c>
      <c r="H33" s="81"/>
      <c r="I33" s="81"/>
      <c r="J33" s="30"/>
      <c r="K33" s="30">
        <f t="shared" si="1"/>
        <v>4.83</v>
      </c>
      <c r="L33" s="30">
        <f t="shared" si="2"/>
        <v>3.977</v>
      </c>
      <c r="M33" s="31">
        <f t="shared" si="3"/>
        <v>8.233954451345756</v>
      </c>
      <c r="P33" s="122"/>
      <c r="Q33" s="122"/>
      <c r="R33" s="122"/>
      <c r="S33" s="122"/>
      <c r="T33" s="122"/>
      <c r="U33" s="122"/>
    </row>
    <row r="34" spans="1:21" ht="12.75">
      <c r="A34" s="111" t="s">
        <v>46</v>
      </c>
      <c r="B34" s="81">
        <v>467</v>
      </c>
      <c r="C34" s="81">
        <v>60.39</v>
      </c>
      <c r="D34" s="30">
        <f>C34/B34*10</f>
        <v>1.293147751605996</v>
      </c>
      <c r="E34" s="81">
        <v>7778.76</v>
      </c>
      <c r="F34" s="81">
        <v>923.943</v>
      </c>
      <c r="G34" s="30">
        <f t="shared" si="5"/>
        <v>1.1877767150548415</v>
      </c>
      <c r="H34" s="81"/>
      <c r="I34" s="81"/>
      <c r="J34" s="30"/>
      <c r="K34" s="29">
        <f t="shared" si="1"/>
        <v>8245.76</v>
      </c>
      <c r="L34" s="29">
        <f t="shared" si="2"/>
        <v>984.333</v>
      </c>
      <c r="M34" s="31">
        <f t="shared" si="3"/>
        <v>1.1937444213753492</v>
      </c>
      <c r="P34" s="122"/>
      <c r="Q34" s="124"/>
      <c r="R34" s="122"/>
      <c r="S34" s="122"/>
      <c r="T34" s="122"/>
      <c r="U34" s="122"/>
    </row>
    <row r="35" spans="1:21" s="21" customFormat="1" ht="13.5" thickBot="1">
      <c r="A35" s="109" t="s">
        <v>56</v>
      </c>
      <c r="B35" s="84"/>
      <c r="C35" s="84"/>
      <c r="D35" s="36"/>
      <c r="E35" s="84">
        <v>835.75</v>
      </c>
      <c r="F35" s="84">
        <v>271.363</v>
      </c>
      <c r="G35" s="36">
        <f t="shared" si="5"/>
        <v>3.2469398743643434</v>
      </c>
      <c r="H35" s="84"/>
      <c r="I35" s="84"/>
      <c r="J35" s="36"/>
      <c r="K35" s="35">
        <f t="shared" si="1"/>
        <v>835.75</v>
      </c>
      <c r="L35" s="35">
        <f t="shared" si="2"/>
        <v>271.363</v>
      </c>
      <c r="M35" s="37">
        <f t="shared" si="3"/>
        <v>3.2469398743643434</v>
      </c>
      <c r="P35" s="123"/>
      <c r="Q35" s="123"/>
      <c r="R35" s="125"/>
      <c r="S35" s="125"/>
      <c r="T35" s="123"/>
      <c r="U35" s="123"/>
    </row>
    <row r="36" spans="1:21" s="21" customFormat="1" ht="12.75">
      <c r="A36" s="14" t="s">
        <v>102</v>
      </c>
      <c r="B36" s="119">
        <v>237.97</v>
      </c>
      <c r="C36" s="119">
        <v>47.328</v>
      </c>
      <c r="D36" s="26">
        <f>C36/B36*10</f>
        <v>1.9888221204353491</v>
      </c>
      <c r="E36" s="119">
        <v>1099.85</v>
      </c>
      <c r="F36" s="119">
        <v>389.414</v>
      </c>
      <c r="G36" s="26">
        <f t="shared" si="5"/>
        <v>3.540610083193163</v>
      </c>
      <c r="H36" s="119">
        <v>5539.6</v>
      </c>
      <c r="I36" s="119">
        <v>457.991</v>
      </c>
      <c r="J36" s="26">
        <f>I36/H36*10</f>
        <v>0.8267582496931186</v>
      </c>
      <c r="K36" s="25">
        <f t="shared" si="1"/>
        <v>6877.42</v>
      </c>
      <c r="L36" s="25">
        <f t="shared" si="2"/>
        <v>894.733</v>
      </c>
      <c r="M36" s="27">
        <f t="shared" si="3"/>
        <v>1.3009718760814373</v>
      </c>
      <c r="P36" s="123"/>
      <c r="Q36" s="123"/>
      <c r="R36" s="123"/>
      <c r="S36" s="123"/>
      <c r="T36" s="123"/>
      <c r="U36" s="123"/>
    </row>
    <row r="37" spans="1:21" ht="12.75">
      <c r="A37" s="111" t="s">
        <v>0</v>
      </c>
      <c r="B37" s="83">
        <v>4.03</v>
      </c>
      <c r="C37" s="83">
        <v>1.817</v>
      </c>
      <c r="D37" s="30">
        <f>C37/B37*10</f>
        <v>4.508684863523572</v>
      </c>
      <c r="E37" s="81">
        <v>17.91</v>
      </c>
      <c r="F37" s="83">
        <v>2.548</v>
      </c>
      <c r="G37" s="30">
        <f t="shared" si="5"/>
        <v>1.4226689000558348</v>
      </c>
      <c r="H37" s="81"/>
      <c r="I37" s="81"/>
      <c r="J37" s="30"/>
      <c r="K37" s="29">
        <f aca="true" t="shared" si="6" ref="K37:K72">B37+E37+H37</f>
        <v>21.94</v>
      </c>
      <c r="L37" s="72">
        <f aca="true" t="shared" si="7" ref="L37:L72">C37+F37+I37</f>
        <v>4.365</v>
      </c>
      <c r="M37" s="31">
        <f aca="true" t="shared" si="8" ref="M37:M68">L37/K37*10</f>
        <v>1.9895168641750227</v>
      </c>
      <c r="R37" s="126"/>
      <c r="S37" s="126"/>
      <c r="T37" s="126"/>
      <c r="U37" s="126"/>
    </row>
    <row r="38" spans="1:19" s="21" customFormat="1" ht="12.75">
      <c r="A38" s="111" t="s">
        <v>4</v>
      </c>
      <c r="B38" s="86"/>
      <c r="C38" s="86"/>
      <c r="D38" s="30"/>
      <c r="E38" s="87">
        <v>0.01</v>
      </c>
      <c r="F38" s="87">
        <v>0.008</v>
      </c>
      <c r="G38" s="30">
        <f t="shared" si="5"/>
        <v>8</v>
      </c>
      <c r="H38" s="81"/>
      <c r="I38" s="81"/>
      <c r="J38" s="30"/>
      <c r="K38" s="92">
        <f t="shared" si="6"/>
        <v>0.01</v>
      </c>
      <c r="L38" s="92">
        <f t="shared" si="7"/>
        <v>0.008</v>
      </c>
      <c r="M38" s="31">
        <f t="shared" si="8"/>
        <v>8</v>
      </c>
      <c r="R38" s="127"/>
      <c r="S38" s="127"/>
    </row>
    <row r="39" spans="1:21" ht="12.75">
      <c r="A39" s="111" t="s">
        <v>25</v>
      </c>
      <c r="B39" s="86">
        <v>0.9</v>
      </c>
      <c r="C39" s="86">
        <v>0.198</v>
      </c>
      <c r="D39" s="30">
        <f>C39/B39*10</f>
        <v>2.2</v>
      </c>
      <c r="E39" s="81">
        <v>119.04</v>
      </c>
      <c r="F39" s="81">
        <v>19.321</v>
      </c>
      <c r="G39" s="30">
        <f t="shared" si="5"/>
        <v>1.6230678763440862</v>
      </c>
      <c r="H39" s="81"/>
      <c r="I39" s="81"/>
      <c r="J39" s="30"/>
      <c r="K39" s="29">
        <f t="shared" si="6"/>
        <v>119.94000000000001</v>
      </c>
      <c r="L39" s="29">
        <f t="shared" si="7"/>
        <v>19.519000000000002</v>
      </c>
      <c r="M39" s="31">
        <f t="shared" si="8"/>
        <v>1.6273970318492579</v>
      </c>
      <c r="P39" s="128"/>
      <c r="Q39" s="128"/>
      <c r="R39" s="128"/>
      <c r="S39" s="128"/>
      <c r="T39" s="126"/>
      <c r="U39" s="126"/>
    </row>
    <row r="40" spans="1:19" s="21" customFormat="1" ht="12.75">
      <c r="A40" s="111" t="s">
        <v>103</v>
      </c>
      <c r="B40" s="81">
        <v>46.8</v>
      </c>
      <c r="C40" s="83">
        <v>8.826</v>
      </c>
      <c r="D40" s="30">
        <f>C40/B40*10</f>
        <v>1.8858974358974363</v>
      </c>
      <c r="E40" s="86"/>
      <c r="F40" s="86"/>
      <c r="G40" s="30"/>
      <c r="H40" s="81"/>
      <c r="I40" s="81"/>
      <c r="J40" s="30"/>
      <c r="K40" s="29">
        <f t="shared" si="6"/>
        <v>46.8</v>
      </c>
      <c r="L40" s="29">
        <f t="shared" si="7"/>
        <v>8.826</v>
      </c>
      <c r="M40" s="31">
        <f t="shared" si="8"/>
        <v>1.8858974358974363</v>
      </c>
      <c r="R40" s="127"/>
      <c r="S40" s="127"/>
    </row>
    <row r="41" spans="1:19" ht="12.75">
      <c r="A41" s="111" t="s">
        <v>36</v>
      </c>
      <c r="B41" s="86"/>
      <c r="C41" s="86"/>
      <c r="D41" s="30"/>
      <c r="E41" s="83">
        <v>1.02</v>
      </c>
      <c r="F41" s="86">
        <v>0.836</v>
      </c>
      <c r="G41" s="30">
        <f>F41/E41*10</f>
        <v>8.196078431372548</v>
      </c>
      <c r="H41" s="81"/>
      <c r="I41" s="81"/>
      <c r="J41" s="30"/>
      <c r="K41" s="72">
        <f t="shared" si="6"/>
        <v>1.02</v>
      </c>
      <c r="L41" s="30">
        <f t="shared" si="7"/>
        <v>0.836</v>
      </c>
      <c r="M41" s="31">
        <f t="shared" si="8"/>
        <v>8.196078431372548</v>
      </c>
      <c r="R41" s="128"/>
      <c r="S41" s="128"/>
    </row>
    <row r="42" spans="1:19" ht="12.75">
      <c r="A42" s="111" t="s">
        <v>35</v>
      </c>
      <c r="B42" s="86">
        <v>0.36</v>
      </c>
      <c r="C42" s="86">
        <v>0.099</v>
      </c>
      <c r="D42" s="30">
        <f>C42/B42*10</f>
        <v>2.75</v>
      </c>
      <c r="E42" s="86"/>
      <c r="F42" s="86"/>
      <c r="G42" s="30"/>
      <c r="H42" s="81"/>
      <c r="I42" s="81"/>
      <c r="J42" s="30"/>
      <c r="K42" s="30">
        <f t="shared" si="6"/>
        <v>0.36</v>
      </c>
      <c r="L42" s="30">
        <f t="shared" si="7"/>
        <v>0.099</v>
      </c>
      <c r="M42" s="31">
        <f t="shared" si="8"/>
        <v>2.75</v>
      </c>
      <c r="R42" s="126"/>
      <c r="S42" s="126"/>
    </row>
    <row r="43" spans="1:21" s="147" customFormat="1" ht="12.75">
      <c r="A43" s="111" t="s">
        <v>41</v>
      </c>
      <c r="B43" s="81">
        <v>149.85</v>
      </c>
      <c r="C43" s="81">
        <v>25.947</v>
      </c>
      <c r="D43" s="30">
        <f>C43/B43*10</f>
        <v>1.7315315315315316</v>
      </c>
      <c r="E43" s="81">
        <v>522.86</v>
      </c>
      <c r="F43" s="81">
        <v>189.702</v>
      </c>
      <c r="G43" s="30">
        <f aca="true" t="shared" si="9" ref="G43:G55">F43/E43*10</f>
        <v>3.628160501855181</v>
      </c>
      <c r="H43" s="81"/>
      <c r="I43" s="81"/>
      <c r="J43" s="30"/>
      <c r="K43" s="29">
        <f t="shared" si="6"/>
        <v>672.71</v>
      </c>
      <c r="L43" s="29">
        <f t="shared" si="7"/>
        <v>215.649</v>
      </c>
      <c r="M43" s="31">
        <f t="shared" si="8"/>
        <v>3.205675551129015</v>
      </c>
      <c r="P43" s="151"/>
      <c r="Q43" s="151"/>
      <c r="R43" s="151"/>
      <c r="S43" s="151"/>
      <c r="T43" s="151"/>
      <c r="U43" s="152"/>
    </row>
    <row r="44" spans="1:19" s="147" customFormat="1" ht="12.75">
      <c r="A44" s="111" t="s">
        <v>11</v>
      </c>
      <c r="B44" s="81">
        <v>31.93</v>
      </c>
      <c r="C44" s="83">
        <v>9.091</v>
      </c>
      <c r="D44" s="30">
        <f>C44/B44*10</f>
        <v>2.847165674913874</v>
      </c>
      <c r="E44" s="81">
        <v>282.22</v>
      </c>
      <c r="F44" s="81">
        <v>137.66</v>
      </c>
      <c r="G44" s="30">
        <f t="shared" si="9"/>
        <v>4.877754942952306</v>
      </c>
      <c r="H44" s="81">
        <v>5539.6</v>
      </c>
      <c r="I44" s="81">
        <v>457.991</v>
      </c>
      <c r="J44" s="30">
        <f>I44/H44*10</f>
        <v>0.8267582496931186</v>
      </c>
      <c r="K44" s="29">
        <f t="shared" si="6"/>
        <v>5853.75</v>
      </c>
      <c r="L44" s="29">
        <f t="shared" si="7"/>
        <v>604.742</v>
      </c>
      <c r="M44" s="31">
        <f t="shared" si="8"/>
        <v>1.0330847747170617</v>
      </c>
      <c r="P44" s="151"/>
      <c r="Q44" s="151"/>
      <c r="R44" s="151"/>
      <c r="S44" s="151"/>
    </row>
    <row r="45" spans="1:19" s="147" customFormat="1" ht="12.75">
      <c r="A45" s="111" t="s">
        <v>59</v>
      </c>
      <c r="B45" s="83">
        <v>4.1</v>
      </c>
      <c r="C45" s="83">
        <v>1.35</v>
      </c>
      <c r="D45" s="30">
        <f>C45/B45*10</f>
        <v>3.292682926829269</v>
      </c>
      <c r="E45" s="81">
        <v>154.39</v>
      </c>
      <c r="F45" s="81">
        <v>35.029</v>
      </c>
      <c r="G45" s="30">
        <f t="shared" si="9"/>
        <v>2.268864563767084</v>
      </c>
      <c r="H45" s="81"/>
      <c r="I45" s="81"/>
      <c r="J45" s="30"/>
      <c r="K45" s="29">
        <f t="shared" si="6"/>
        <v>158.48999999999998</v>
      </c>
      <c r="L45" s="29">
        <f t="shared" si="7"/>
        <v>36.379000000000005</v>
      </c>
      <c r="M45" s="31">
        <f t="shared" si="8"/>
        <v>2.2953498643447543</v>
      </c>
      <c r="R45" s="152"/>
      <c r="S45" s="152"/>
    </row>
    <row r="46" spans="1:19" s="147" customFormat="1" ht="13.5" thickBot="1">
      <c r="A46" s="109" t="s">
        <v>54</v>
      </c>
      <c r="B46" s="136"/>
      <c r="C46" s="136"/>
      <c r="D46" s="36"/>
      <c r="E46" s="91">
        <v>2.4</v>
      </c>
      <c r="F46" s="91">
        <v>4.31</v>
      </c>
      <c r="G46" s="36">
        <f t="shared" si="9"/>
        <v>17.958333333333332</v>
      </c>
      <c r="H46" s="84"/>
      <c r="I46" s="84"/>
      <c r="J46" s="36"/>
      <c r="K46" s="35">
        <f t="shared" si="6"/>
        <v>2.4</v>
      </c>
      <c r="L46" s="35">
        <f t="shared" si="7"/>
        <v>4.31</v>
      </c>
      <c r="M46" s="37">
        <f t="shared" si="8"/>
        <v>17.958333333333332</v>
      </c>
      <c r="P46" s="151"/>
      <c r="Q46" s="152"/>
      <c r="R46" s="151"/>
      <c r="S46" s="152"/>
    </row>
    <row r="47" spans="1:19" s="21" customFormat="1" ht="12.75">
      <c r="A47" s="14" t="s">
        <v>64</v>
      </c>
      <c r="B47" s="119">
        <v>94.16</v>
      </c>
      <c r="C47" s="119">
        <v>16.949</v>
      </c>
      <c r="D47" s="26">
        <f>C47/B47*10</f>
        <v>1.8000212404418015</v>
      </c>
      <c r="E47" s="119">
        <v>3989.59</v>
      </c>
      <c r="F47" s="119">
        <v>1495.966</v>
      </c>
      <c r="G47" s="26">
        <f t="shared" si="9"/>
        <v>3.749673525349722</v>
      </c>
      <c r="H47" s="119">
        <v>1729.35</v>
      </c>
      <c r="I47" s="119">
        <v>199.62</v>
      </c>
      <c r="J47" s="26">
        <f>I47/H47*10</f>
        <v>1.1543065313557117</v>
      </c>
      <c r="K47" s="25">
        <f t="shared" si="6"/>
        <v>5813.1</v>
      </c>
      <c r="L47" s="25">
        <f t="shared" si="7"/>
        <v>1712.5349999999999</v>
      </c>
      <c r="M47" s="27">
        <f t="shared" si="8"/>
        <v>2.9459926717242086</v>
      </c>
      <c r="R47" s="127"/>
      <c r="S47" s="127"/>
    </row>
    <row r="48" spans="1:19" ht="12.75">
      <c r="A48" s="111" t="s">
        <v>88</v>
      </c>
      <c r="B48" s="86"/>
      <c r="C48" s="86"/>
      <c r="D48" s="30"/>
      <c r="E48" s="81">
        <v>17.16</v>
      </c>
      <c r="F48" s="81">
        <v>15.99</v>
      </c>
      <c r="G48" s="30">
        <f t="shared" si="9"/>
        <v>9.318181818181818</v>
      </c>
      <c r="H48" s="81"/>
      <c r="I48" s="81"/>
      <c r="J48" s="30"/>
      <c r="K48" s="29">
        <f t="shared" si="6"/>
        <v>17.16</v>
      </c>
      <c r="L48" s="29">
        <f t="shared" si="7"/>
        <v>15.99</v>
      </c>
      <c r="M48" s="31">
        <f t="shared" si="8"/>
        <v>9.318181818181818</v>
      </c>
      <c r="R48" s="128"/>
      <c r="S48" s="126"/>
    </row>
    <row r="49" spans="1:18" s="21" customFormat="1" ht="12.75">
      <c r="A49" s="111" t="s">
        <v>123</v>
      </c>
      <c r="B49" s="86"/>
      <c r="C49" s="86"/>
      <c r="D49" s="30"/>
      <c r="E49" s="86">
        <v>0.09</v>
      </c>
      <c r="F49" s="86">
        <v>0.13</v>
      </c>
      <c r="G49" s="30">
        <f t="shared" si="9"/>
        <v>14.444444444444446</v>
      </c>
      <c r="H49" s="86"/>
      <c r="I49" s="86"/>
      <c r="J49" s="30"/>
      <c r="K49" s="30">
        <f t="shared" si="6"/>
        <v>0.09</v>
      </c>
      <c r="L49" s="30">
        <f t="shared" si="7"/>
        <v>0.13</v>
      </c>
      <c r="M49" s="31">
        <f t="shared" si="8"/>
        <v>14.444444444444446</v>
      </c>
      <c r="R49" s="127"/>
    </row>
    <row r="50" spans="1:19" ht="12.75">
      <c r="A50" s="111" t="s">
        <v>24</v>
      </c>
      <c r="B50" s="86">
        <v>0.18</v>
      </c>
      <c r="C50" s="86">
        <v>0.018</v>
      </c>
      <c r="D50" s="30">
        <f>C50/B50*10</f>
        <v>0.9999999999999999</v>
      </c>
      <c r="E50" s="81">
        <v>33.04</v>
      </c>
      <c r="F50" s="81">
        <v>61.988</v>
      </c>
      <c r="G50" s="30">
        <f t="shared" si="9"/>
        <v>18.76150121065375</v>
      </c>
      <c r="H50" s="81"/>
      <c r="I50" s="81"/>
      <c r="J50" s="30"/>
      <c r="K50" s="29">
        <f t="shared" si="6"/>
        <v>33.22</v>
      </c>
      <c r="L50" s="29">
        <f t="shared" si="7"/>
        <v>62.006</v>
      </c>
      <c r="M50" s="31">
        <f t="shared" si="8"/>
        <v>18.665261890427452</v>
      </c>
      <c r="S50" s="128"/>
    </row>
    <row r="51" spans="1:19" ht="12.75">
      <c r="A51" s="111" t="s">
        <v>27</v>
      </c>
      <c r="B51" s="86"/>
      <c r="C51" s="86"/>
      <c r="D51" s="30"/>
      <c r="E51" s="86">
        <v>0.54</v>
      </c>
      <c r="F51" s="86">
        <v>0.664</v>
      </c>
      <c r="G51" s="30">
        <f t="shared" si="9"/>
        <v>12.296296296296296</v>
      </c>
      <c r="H51" s="81"/>
      <c r="I51" s="81"/>
      <c r="J51" s="30"/>
      <c r="K51" s="30">
        <f t="shared" si="6"/>
        <v>0.54</v>
      </c>
      <c r="L51" s="30">
        <f t="shared" si="7"/>
        <v>0.664</v>
      </c>
      <c r="M51" s="31">
        <f t="shared" si="8"/>
        <v>12.296296296296296</v>
      </c>
      <c r="P51" s="126"/>
      <c r="Q51" s="126"/>
      <c r="R51" s="126"/>
      <c r="S51" s="126"/>
    </row>
    <row r="52" spans="1:19" s="21" customFormat="1" ht="12.75">
      <c r="A52" s="111" t="s">
        <v>29</v>
      </c>
      <c r="B52" s="81">
        <v>13.58</v>
      </c>
      <c r="C52" s="83">
        <v>2.996</v>
      </c>
      <c r="D52" s="30">
        <f>C52/B52*10</f>
        <v>2.2061855670103094</v>
      </c>
      <c r="E52" s="81">
        <v>336.9</v>
      </c>
      <c r="F52" s="81">
        <v>171.647</v>
      </c>
      <c r="G52" s="30">
        <f t="shared" si="9"/>
        <v>5.094894627485901</v>
      </c>
      <c r="H52" s="81">
        <v>1649.02</v>
      </c>
      <c r="I52" s="81">
        <v>179.14</v>
      </c>
      <c r="J52" s="30">
        <f>I52/H52*10</f>
        <v>1.0863421911195739</v>
      </c>
      <c r="K52" s="29">
        <f t="shared" si="6"/>
        <v>1999.5</v>
      </c>
      <c r="L52" s="29">
        <f t="shared" si="7"/>
        <v>353.783</v>
      </c>
      <c r="M52" s="31">
        <f t="shared" si="8"/>
        <v>1.7693573393348339</v>
      </c>
      <c r="P52" s="127"/>
      <c r="Q52" s="127"/>
      <c r="R52" s="127"/>
      <c r="S52" s="127"/>
    </row>
    <row r="53" spans="1:21" s="21" customFormat="1" ht="12.75">
      <c r="A53" s="111" t="s">
        <v>13</v>
      </c>
      <c r="B53" s="86"/>
      <c r="C53" s="86"/>
      <c r="D53" s="30"/>
      <c r="E53" s="81">
        <v>3439.32</v>
      </c>
      <c r="F53" s="81">
        <v>1138.817</v>
      </c>
      <c r="G53" s="30">
        <f t="shared" si="9"/>
        <v>3.311169068304199</v>
      </c>
      <c r="H53" s="81">
        <v>80.33</v>
      </c>
      <c r="I53" s="81">
        <v>20.48</v>
      </c>
      <c r="J53" s="30">
        <f>I53/H53*10</f>
        <v>2.5494833810531556</v>
      </c>
      <c r="K53" s="29">
        <f t="shared" si="6"/>
        <v>3519.65</v>
      </c>
      <c r="L53" s="29">
        <f t="shared" si="7"/>
        <v>1159.297</v>
      </c>
      <c r="M53" s="31">
        <f t="shared" si="8"/>
        <v>3.2937848933842857</v>
      </c>
      <c r="O53"/>
      <c r="P53"/>
      <c r="Q53"/>
      <c r="R53"/>
      <c r="S53"/>
      <c r="T53"/>
      <c r="U53"/>
    </row>
    <row r="54" spans="1:13" s="147" customFormat="1" ht="12.75">
      <c r="A54" s="111" t="s">
        <v>30</v>
      </c>
      <c r="B54" s="86"/>
      <c r="C54" s="86"/>
      <c r="D54" s="30"/>
      <c r="E54" s="81">
        <v>39.94</v>
      </c>
      <c r="F54" s="81">
        <v>42.804</v>
      </c>
      <c r="G54" s="30">
        <f t="shared" si="9"/>
        <v>10.71707561342013</v>
      </c>
      <c r="H54" s="86"/>
      <c r="I54" s="86"/>
      <c r="J54" s="30"/>
      <c r="K54" s="29">
        <f t="shared" si="6"/>
        <v>39.94</v>
      </c>
      <c r="L54" s="29">
        <f t="shared" si="7"/>
        <v>42.804</v>
      </c>
      <c r="M54" s="31">
        <f t="shared" si="8"/>
        <v>10.71707561342013</v>
      </c>
    </row>
    <row r="55" spans="1:13" ht="12.75">
      <c r="A55" s="111" t="s">
        <v>38</v>
      </c>
      <c r="B55" s="86">
        <v>0.28</v>
      </c>
      <c r="C55" s="86">
        <v>0.046</v>
      </c>
      <c r="D55" s="30">
        <f>C55/B55*10</f>
        <v>1.6428571428571426</v>
      </c>
      <c r="E55" s="81">
        <v>72.84</v>
      </c>
      <c r="F55" s="81">
        <v>11.973</v>
      </c>
      <c r="G55" s="30">
        <f t="shared" si="9"/>
        <v>1.6437397034596377</v>
      </c>
      <c r="H55" s="86"/>
      <c r="I55" s="86"/>
      <c r="J55" s="30"/>
      <c r="K55" s="29">
        <f t="shared" si="6"/>
        <v>73.12</v>
      </c>
      <c r="L55" s="29">
        <f t="shared" si="7"/>
        <v>12.019</v>
      </c>
      <c r="M55" s="31">
        <f t="shared" si="8"/>
        <v>1.6437363238512035</v>
      </c>
    </row>
    <row r="56" spans="1:21" s="21" customFormat="1" ht="12.75">
      <c r="A56" s="111" t="s">
        <v>92</v>
      </c>
      <c r="B56" s="83">
        <v>4.5</v>
      </c>
      <c r="C56" s="86">
        <v>0.852</v>
      </c>
      <c r="D56" s="30">
        <f>C56/B56*10</f>
        <v>1.8933333333333333</v>
      </c>
      <c r="E56" s="86"/>
      <c r="F56" s="86"/>
      <c r="G56" s="30"/>
      <c r="H56" s="86"/>
      <c r="I56" s="86"/>
      <c r="J56" s="30"/>
      <c r="K56" s="72">
        <f t="shared" si="6"/>
        <v>4.5</v>
      </c>
      <c r="L56" s="72">
        <f t="shared" si="7"/>
        <v>0.852</v>
      </c>
      <c r="M56" s="31">
        <f t="shared" si="8"/>
        <v>1.8933333333333333</v>
      </c>
      <c r="O56"/>
      <c r="P56"/>
      <c r="Q56"/>
      <c r="R56"/>
      <c r="S56"/>
      <c r="T56"/>
      <c r="U56"/>
    </row>
    <row r="57" spans="1:13" ht="12.75">
      <c r="A57" s="111" t="s">
        <v>48</v>
      </c>
      <c r="B57" s="86"/>
      <c r="C57" s="86"/>
      <c r="D57" s="30"/>
      <c r="E57" s="83">
        <v>2.56</v>
      </c>
      <c r="F57" s="83">
        <v>4.385</v>
      </c>
      <c r="G57" s="83">
        <f aca="true" t="shared" si="10" ref="G57:G77">F57/E57*10</f>
        <v>17.128906249999996</v>
      </c>
      <c r="H57" s="86"/>
      <c r="I57" s="86"/>
      <c r="J57" s="30"/>
      <c r="K57" s="72">
        <f t="shared" si="6"/>
        <v>2.56</v>
      </c>
      <c r="L57" s="72">
        <f t="shared" si="7"/>
        <v>4.385</v>
      </c>
      <c r="M57" s="31">
        <f t="shared" si="8"/>
        <v>17.128906249999996</v>
      </c>
    </row>
    <row r="58" spans="1:13" ht="12.75">
      <c r="A58" s="111" t="s">
        <v>52</v>
      </c>
      <c r="B58" s="86"/>
      <c r="C58" s="86"/>
      <c r="D58" s="30"/>
      <c r="E58" s="86">
        <v>0.99</v>
      </c>
      <c r="F58" s="86">
        <v>0.692</v>
      </c>
      <c r="G58" s="30">
        <f t="shared" si="10"/>
        <v>6.98989898989899</v>
      </c>
      <c r="H58" s="86"/>
      <c r="I58" s="86"/>
      <c r="J58" s="30"/>
      <c r="K58" s="72">
        <f t="shared" si="6"/>
        <v>0.99</v>
      </c>
      <c r="L58" s="30">
        <f t="shared" si="7"/>
        <v>0.692</v>
      </c>
      <c r="M58" s="31">
        <f t="shared" si="8"/>
        <v>6.98989898989899</v>
      </c>
    </row>
    <row r="59" spans="1:13" ht="12.75">
      <c r="A59" s="111" t="s">
        <v>55</v>
      </c>
      <c r="B59" s="86"/>
      <c r="C59" s="86"/>
      <c r="D59" s="30"/>
      <c r="E59" s="81">
        <v>22.73</v>
      </c>
      <c r="F59" s="81">
        <v>39.994</v>
      </c>
      <c r="G59" s="30">
        <f t="shared" si="10"/>
        <v>17.59524857017158</v>
      </c>
      <c r="H59" s="86"/>
      <c r="I59" s="86"/>
      <c r="J59" s="30"/>
      <c r="K59" s="29">
        <f t="shared" si="6"/>
        <v>22.73</v>
      </c>
      <c r="L59" s="29">
        <f t="shared" si="7"/>
        <v>39.994</v>
      </c>
      <c r="M59" s="31">
        <f t="shared" si="8"/>
        <v>17.59524857017158</v>
      </c>
    </row>
    <row r="60" spans="1:13" ht="12.75">
      <c r="A60" s="111" t="s">
        <v>53</v>
      </c>
      <c r="B60" s="86"/>
      <c r="C60" s="86"/>
      <c r="D60" s="30"/>
      <c r="E60" s="83">
        <v>1.5</v>
      </c>
      <c r="F60" s="83">
        <v>1.737</v>
      </c>
      <c r="G60" s="30">
        <f t="shared" si="10"/>
        <v>11.580000000000002</v>
      </c>
      <c r="H60" s="86"/>
      <c r="I60" s="86"/>
      <c r="J60" s="30"/>
      <c r="K60" s="72">
        <f t="shared" si="6"/>
        <v>1.5</v>
      </c>
      <c r="L60" s="72">
        <f t="shared" si="7"/>
        <v>1.737</v>
      </c>
      <c r="M60" s="31">
        <f t="shared" si="8"/>
        <v>11.580000000000002</v>
      </c>
    </row>
    <row r="61" spans="1:13" ht="13.5" thickBot="1">
      <c r="A61" s="109" t="s">
        <v>58</v>
      </c>
      <c r="B61" s="84">
        <v>75.62</v>
      </c>
      <c r="C61" s="84">
        <v>13.037</v>
      </c>
      <c r="D61" s="36">
        <f>C61/B61*10</f>
        <v>1.7240148108965883</v>
      </c>
      <c r="E61" s="84">
        <v>21.98</v>
      </c>
      <c r="F61" s="91">
        <v>5.145</v>
      </c>
      <c r="G61" s="36">
        <f t="shared" si="10"/>
        <v>2.340764331210191</v>
      </c>
      <c r="H61" s="136"/>
      <c r="I61" s="136"/>
      <c r="J61" s="36"/>
      <c r="K61" s="35">
        <f t="shared" si="6"/>
        <v>97.60000000000001</v>
      </c>
      <c r="L61" s="35">
        <f t="shared" si="7"/>
        <v>18.182000000000002</v>
      </c>
      <c r="M61" s="37">
        <f t="shared" si="8"/>
        <v>1.8629098360655738</v>
      </c>
    </row>
    <row r="62" spans="1:13" s="21" customFormat="1" ht="12.75">
      <c r="A62" s="14" t="s">
        <v>69</v>
      </c>
      <c r="B62" s="119">
        <v>101.61</v>
      </c>
      <c r="C62" s="119">
        <v>24.707</v>
      </c>
      <c r="D62" s="26">
        <f>C62/B62*10</f>
        <v>2.4315520125971855</v>
      </c>
      <c r="E62" s="119">
        <v>57.5</v>
      </c>
      <c r="F62" s="119">
        <v>15.268</v>
      </c>
      <c r="G62" s="26">
        <f t="shared" si="10"/>
        <v>2.6553043478260867</v>
      </c>
      <c r="H62" s="137"/>
      <c r="I62" s="137"/>
      <c r="J62" s="26"/>
      <c r="K62" s="25">
        <f t="shared" si="6"/>
        <v>159.11</v>
      </c>
      <c r="L62" s="25">
        <f t="shared" si="7"/>
        <v>39.975</v>
      </c>
      <c r="M62" s="27">
        <f t="shared" si="8"/>
        <v>2.512412796178744</v>
      </c>
    </row>
    <row r="63" spans="1:13" ht="12.75">
      <c r="A63" s="111" t="s">
        <v>17</v>
      </c>
      <c r="B63" s="86">
        <v>0.36</v>
      </c>
      <c r="C63" s="86">
        <v>0.134</v>
      </c>
      <c r="D63" s="30">
        <f>C63/B63*10</f>
        <v>3.7222222222222223</v>
      </c>
      <c r="E63" s="86">
        <v>0.26</v>
      </c>
      <c r="F63" s="86">
        <v>0.267</v>
      </c>
      <c r="G63" s="30">
        <f t="shared" si="10"/>
        <v>10.26923076923077</v>
      </c>
      <c r="H63" s="86"/>
      <c r="I63" s="86"/>
      <c r="J63" s="30"/>
      <c r="K63" s="30">
        <f t="shared" si="6"/>
        <v>0.62</v>
      </c>
      <c r="L63" s="30">
        <f t="shared" si="7"/>
        <v>0.401</v>
      </c>
      <c r="M63" s="31">
        <f t="shared" si="8"/>
        <v>6.467741935483872</v>
      </c>
    </row>
    <row r="64" spans="1:13" ht="12.75">
      <c r="A64" s="111" t="s">
        <v>94</v>
      </c>
      <c r="B64" s="86"/>
      <c r="C64" s="86"/>
      <c r="D64" s="30"/>
      <c r="E64" s="86">
        <v>0.02</v>
      </c>
      <c r="F64" s="87">
        <v>0.003</v>
      </c>
      <c r="G64" s="30">
        <f t="shared" si="10"/>
        <v>1.5</v>
      </c>
      <c r="H64" s="86"/>
      <c r="I64" s="86"/>
      <c r="J64" s="30"/>
      <c r="K64" s="30">
        <f t="shared" si="6"/>
        <v>0.02</v>
      </c>
      <c r="L64" s="92">
        <f t="shared" si="7"/>
        <v>0.003</v>
      </c>
      <c r="M64" s="31">
        <f t="shared" si="8"/>
        <v>1.5</v>
      </c>
    </row>
    <row r="65" spans="1:13" s="21" customFormat="1" ht="12.75">
      <c r="A65" s="111" t="s">
        <v>128</v>
      </c>
      <c r="B65" s="86"/>
      <c r="C65" s="86"/>
      <c r="D65" s="30"/>
      <c r="E65" s="86">
        <v>0.05</v>
      </c>
      <c r="F65" s="86">
        <v>0.079</v>
      </c>
      <c r="G65" s="30">
        <f t="shared" si="10"/>
        <v>15.799999999999999</v>
      </c>
      <c r="H65" s="86"/>
      <c r="I65" s="86"/>
      <c r="J65" s="30"/>
      <c r="K65" s="30">
        <f t="shared" si="6"/>
        <v>0.05</v>
      </c>
      <c r="L65" s="30">
        <f t="shared" si="7"/>
        <v>0.079</v>
      </c>
      <c r="M65" s="31">
        <f t="shared" si="8"/>
        <v>15.799999999999999</v>
      </c>
    </row>
    <row r="66" spans="1:13" ht="12.75">
      <c r="A66" s="111" t="s">
        <v>129</v>
      </c>
      <c r="B66" s="86"/>
      <c r="C66" s="86"/>
      <c r="D66" s="30"/>
      <c r="E66" s="86">
        <v>0.1</v>
      </c>
      <c r="F66" s="86">
        <v>0.206</v>
      </c>
      <c r="G66" s="30">
        <f t="shared" si="10"/>
        <v>20.599999999999994</v>
      </c>
      <c r="H66" s="86"/>
      <c r="I66" s="86"/>
      <c r="J66" s="30"/>
      <c r="K66" s="30">
        <f t="shared" si="6"/>
        <v>0.1</v>
      </c>
      <c r="L66" s="30">
        <f t="shared" si="7"/>
        <v>0.206</v>
      </c>
      <c r="M66" s="31">
        <f t="shared" si="8"/>
        <v>20.599999999999994</v>
      </c>
    </row>
    <row r="67" spans="1:13" ht="13.5" thickBot="1">
      <c r="A67" s="109" t="s">
        <v>39</v>
      </c>
      <c r="B67" s="84">
        <v>101.25</v>
      </c>
      <c r="C67" s="84">
        <v>24.573</v>
      </c>
      <c r="D67" s="36">
        <f>C67/B67*10</f>
        <v>2.426962962962963</v>
      </c>
      <c r="E67" s="84">
        <v>56.16</v>
      </c>
      <c r="F67" s="84">
        <v>13.878</v>
      </c>
      <c r="G67" s="36">
        <f t="shared" si="10"/>
        <v>2.4711538461538463</v>
      </c>
      <c r="H67" s="136"/>
      <c r="I67" s="136"/>
      <c r="J67" s="36"/>
      <c r="K67" s="35">
        <f t="shared" si="6"/>
        <v>157.41</v>
      </c>
      <c r="L67" s="35">
        <f t="shared" si="7"/>
        <v>38.451</v>
      </c>
      <c r="M67" s="37">
        <f t="shared" si="8"/>
        <v>2.4427291785782352</v>
      </c>
    </row>
    <row r="68" spans="1:13" s="21" customFormat="1" ht="12.75">
      <c r="A68" s="14" t="s">
        <v>65</v>
      </c>
      <c r="B68" s="119">
        <v>860.77</v>
      </c>
      <c r="C68" s="119">
        <v>287.492</v>
      </c>
      <c r="D68" s="26">
        <f>C68/B68*10</f>
        <v>3.339939821322769</v>
      </c>
      <c r="E68" s="119">
        <v>4067.06</v>
      </c>
      <c r="F68" s="119">
        <v>1501.187</v>
      </c>
      <c r="G68" s="26">
        <f t="shared" si="10"/>
        <v>3.6910864359021014</v>
      </c>
      <c r="H68" s="137"/>
      <c r="I68" s="137"/>
      <c r="J68" s="26"/>
      <c r="K68" s="25">
        <f t="shared" si="6"/>
        <v>4927.83</v>
      </c>
      <c r="L68" s="25">
        <f t="shared" si="7"/>
        <v>1788.6789999999999</v>
      </c>
      <c r="M68" s="27">
        <f t="shared" si="8"/>
        <v>3.629749808739344</v>
      </c>
    </row>
    <row r="69" spans="1:13" ht="12.75">
      <c r="A69" s="111" t="s">
        <v>97</v>
      </c>
      <c r="B69" s="86"/>
      <c r="C69" s="86"/>
      <c r="D69" s="30"/>
      <c r="E69" s="86">
        <v>0.8</v>
      </c>
      <c r="F69" s="86">
        <v>1.825</v>
      </c>
      <c r="G69" s="30">
        <f t="shared" si="10"/>
        <v>22.8125</v>
      </c>
      <c r="H69" s="86"/>
      <c r="I69" s="86"/>
      <c r="J69" s="30"/>
      <c r="K69" s="30">
        <f t="shared" si="6"/>
        <v>0.8</v>
      </c>
      <c r="L69" s="72">
        <f t="shared" si="7"/>
        <v>1.825</v>
      </c>
      <c r="M69" s="31">
        <f aca="true" t="shared" si="11" ref="M69:M77">L69/K69*10</f>
        <v>22.8125</v>
      </c>
    </row>
    <row r="70" spans="1:13" s="21" customFormat="1" ht="12.75">
      <c r="A70" s="111" t="s">
        <v>57</v>
      </c>
      <c r="B70" s="86"/>
      <c r="C70" s="86"/>
      <c r="D70" s="30"/>
      <c r="E70" s="81">
        <v>2254.9</v>
      </c>
      <c r="F70" s="81">
        <v>985.5</v>
      </c>
      <c r="G70" s="30">
        <f t="shared" si="10"/>
        <v>4.370482061288748</v>
      </c>
      <c r="H70" s="86"/>
      <c r="I70" s="86"/>
      <c r="J70" s="30"/>
      <c r="K70" s="29">
        <f t="shared" si="6"/>
        <v>2254.9</v>
      </c>
      <c r="L70" s="29">
        <f t="shared" si="7"/>
        <v>985.5</v>
      </c>
      <c r="M70" s="31">
        <f t="shared" si="11"/>
        <v>4.370482061288748</v>
      </c>
    </row>
    <row r="71" spans="1:13" ht="12.75">
      <c r="A71" s="111" t="s">
        <v>9</v>
      </c>
      <c r="B71" s="81">
        <v>860.41</v>
      </c>
      <c r="C71" s="81">
        <v>287.264</v>
      </c>
      <c r="D71" s="30">
        <f aca="true" t="shared" si="12" ref="D71:D76">C71/B71*10</f>
        <v>3.33868736997478</v>
      </c>
      <c r="E71" s="81">
        <v>1809.78</v>
      </c>
      <c r="F71" s="81">
        <v>512.256</v>
      </c>
      <c r="G71" s="30">
        <f t="shared" si="10"/>
        <v>2.83048768358585</v>
      </c>
      <c r="H71" s="86"/>
      <c r="I71" s="86"/>
      <c r="J71" s="30"/>
      <c r="K71" s="29">
        <f t="shared" si="6"/>
        <v>2670.19</v>
      </c>
      <c r="L71" s="29">
        <f t="shared" si="7"/>
        <v>799.52</v>
      </c>
      <c r="M71" s="31">
        <f t="shared" si="11"/>
        <v>2.994243855306177</v>
      </c>
    </row>
    <row r="72" spans="1:13" ht="13.5" thickBot="1">
      <c r="A72" s="109" t="s">
        <v>106</v>
      </c>
      <c r="B72" s="136">
        <v>0.36</v>
      </c>
      <c r="C72" s="136">
        <v>0.228</v>
      </c>
      <c r="D72" s="36">
        <f t="shared" si="12"/>
        <v>6.333333333333334</v>
      </c>
      <c r="E72" s="91">
        <v>1.58</v>
      </c>
      <c r="F72" s="91">
        <v>1.606</v>
      </c>
      <c r="G72" s="36">
        <f t="shared" si="10"/>
        <v>10.164556962025317</v>
      </c>
      <c r="H72" s="136"/>
      <c r="I72" s="136"/>
      <c r="J72" s="36"/>
      <c r="K72" s="93">
        <f t="shared" si="6"/>
        <v>1.94</v>
      </c>
      <c r="L72" s="93">
        <f t="shared" si="7"/>
        <v>1.834</v>
      </c>
      <c r="M72" s="37">
        <f t="shared" si="11"/>
        <v>9.45360824742268</v>
      </c>
    </row>
    <row r="73" spans="1:13" s="21" customFormat="1" ht="12.75">
      <c r="A73" s="14" t="s">
        <v>66</v>
      </c>
      <c r="B73" s="120">
        <v>3.15</v>
      </c>
      <c r="C73" s="137">
        <v>0.985</v>
      </c>
      <c r="D73" s="26">
        <f t="shared" si="12"/>
        <v>3.126984126984127</v>
      </c>
      <c r="E73" s="119">
        <v>83.33</v>
      </c>
      <c r="F73" s="119">
        <v>37.554</v>
      </c>
      <c r="G73" s="26">
        <f t="shared" si="10"/>
        <v>4.506660266410657</v>
      </c>
      <c r="H73" s="137"/>
      <c r="I73" s="137"/>
      <c r="J73" s="26"/>
      <c r="K73" s="25">
        <f aca="true" t="shared" si="13" ref="K73:L77">B73+E73+H73</f>
        <v>86.48</v>
      </c>
      <c r="L73" s="25">
        <f t="shared" si="13"/>
        <v>38.539</v>
      </c>
      <c r="M73" s="27">
        <f t="shared" si="11"/>
        <v>4.456406105457909</v>
      </c>
    </row>
    <row r="74" spans="1:13" s="21" customFormat="1" ht="13.5" thickBot="1">
      <c r="A74" s="109" t="s">
        <v>7</v>
      </c>
      <c r="B74" s="91">
        <v>3.15</v>
      </c>
      <c r="C74" s="136">
        <v>0.985</v>
      </c>
      <c r="D74" s="36">
        <f t="shared" si="12"/>
        <v>3.126984126984127</v>
      </c>
      <c r="E74" s="84">
        <v>83.33</v>
      </c>
      <c r="F74" s="84">
        <v>37.554</v>
      </c>
      <c r="G74" s="36">
        <f t="shared" si="10"/>
        <v>4.506660266410657</v>
      </c>
      <c r="H74" s="136"/>
      <c r="I74" s="136"/>
      <c r="J74" s="36"/>
      <c r="K74" s="35">
        <f t="shared" si="13"/>
        <v>86.48</v>
      </c>
      <c r="L74" s="35">
        <f t="shared" si="13"/>
        <v>38.539</v>
      </c>
      <c r="M74" s="37">
        <f t="shared" si="11"/>
        <v>4.456406105457909</v>
      </c>
    </row>
    <row r="75" spans="1:13" s="21" customFormat="1" ht="12.75">
      <c r="A75" s="14" t="s">
        <v>67</v>
      </c>
      <c r="B75" s="119">
        <v>36.75</v>
      </c>
      <c r="C75" s="120">
        <v>7.337</v>
      </c>
      <c r="D75" s="26">
        <f t="shared" si="12"/>
        <v>1.9964625850340134</v>
      </c>
      <c r="E75" s="119">
        <v>63.84</v>
      </c>
      <c r="F75" s="119">
        <v>21.83</v>
      </c>
      <c r="G75" s="26">
        <f t="shared" si="10"/>
        <v>3.419486215538847</v>
      </c>
      <c r="H75" s="137"/>
      <c r="I75" s="137"/>
      <c r="J75" s="26"/>
      <c r="K75" s="25">
        <f t="shared" si="13"/>
        <v>100.59</v>
      </c>
      <c r="L75" s="25">
        <f t="shared" si="13"/>
        <v>29.166999999999998</v>
      </c>
      <c r="M75" s="27">
        <f t="shared" si="11"/>
        <v>2.899592404811611</v>
      </c>
    </row>
    <row r="76" spans="1:13" s="21" customFormat="1" ht="12.75">
      <c r="A76" s="111" t="s">
        <v>3</v>
      </c>
      <c r="B76" s="81">
        <v>36.75</v>
      </c>
      <c r="C76" s="83">
        <v>7.337</v>
      </c>
      <c r="D76" s="30">
        <f t="shared" si="12"/>
        <v>1.9964625850340134</v>
      </c>
      <c r="E76" s="81">
        <v>63.62</v>
      </c>
      <c r="F76" s="81">
        <v>21.755</v>
      </c>
      <c r="G76" s="30">
        <f t="shared" si="10"/>
        <v>3.419522162841874</v>
      </c>
      <c r="H76" s="86"/>
      <c r="I76" s="86"/>
      <c r="J76" s="30"/>
      <c r="K76" s="29">
        <f t="shared" si="13"/>
        <v>100.37</v>
      </c>
      <c r="L76" s="29">
        <f t="shared" si="13"/>
        <v>29.092</v>
      </c>
      <c r="M76" s="31">
        <f t="shared" si="11"/>
        <v>2.898475640131513</v>
      </c>
    </row>
    <row r="77" spans="1:13" ht="13.5" thickBot="1">
      <c r="A77" s="109" t="s">
        <v>42</v>
      </c>
      <c r="B77" s="136"/>
      <c r="C77" s="136"/>
      <c r="D77" s="36"/>
      <c r="E77" s="136">
        <v>0.22</v>
      </c>
      <c r="F77" s="136">
        <v>0.075</v>
      </c>
      <c r="G77" s="36">
        <f t="shared" si="10"/>
        <v>3.4090909090909087</v>
      </c>
      <c r="H77" s="136"/>
      <c r="I77" s="136"/>
      <c r="J77" s="36"/>
      <c r="K77" s="36">
        <f t="shared" si="13"/>
        <v>0.22</v>
      </c>
      <c r="L77" s="36">
        <f t="shared" si="13"/>
        <v>0.075</v>
      </c>
      <c r="M77" s="37">
        <f t="shared" si="11"/>
        <v>3.4090909090909087</v>
      </c>
    </row>
  </sheetData>
  <sheetProtection/>
  <mergeCells count="8">
    <mergeCell ref="R2:S2"/>
    <mergeCell ref="T2:U2"/>
    <mergeCell ref="A1:M1"/>
    <mergeCell ref="B2:D2"/>
    <mergeCell ref="E2:G2"/>
    <mergeCell ref="H2:J2"/>
    <mergeCell ref="K2:M2"/>
    <mergeCell ref="P2:Q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02"/>
  <sheetViews>
    <sheetView zoomScalePageLayoutView="0" workbookViewId="0" topLeftCell="S1">
      <selection activeCell="W26" sqref="W26"/>
    </sheetView>
  </sheetViews>
  <sheetFormatPr defaultColWidth="9.140625" defaultRowHeight="12.75"/>
  <cols>
    <col min="1" max="1" width="22.57421875" style="154" bestFit="1" customWidth="1"/>
    <col min="2" max="28" width="15.140625" style="154" customWidth="1"/>
    <col min="29" max="16384" width="9.140625" style="154" customWidth="1"/>
  </cols>
  <sheetData>
    <row r="1" spans="1:28" ht="15.75" thickBot="1">
      <c r="A1" s="393" t="s">
        <v>130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</row>
    <row r="2" spans="1:30" ht="12.75">
      <c r="A2" s="38" t="s">
        <v>76</v>
      </c>
      <c r="B2" s="381" t="s">
        <v>72</v>
      </c>
      <c r="C2" s="381"/>
      <c r="D2" s="381"/>
      <c r="E2" s="381" t="s">
        <v>73</v>
      </c>
      <c r="F2" s="381"/>
      <c r="G2" s="381"/>
      <c r="H2" s="381"/>
      <c r="I2" s="381"/>
      <c r="J2" s="381"/>
      <c r="K2" s="381"/>
      <c r="L2" s="381"/>
      <c r="M2" s="381"/>
      <c r="N2" s="381" t="s">
        <v>74</v>
      </c>
      <c r="O2" s="381"/>
      <c r="P2" s="381"/>
      <c r="Q2" s="381"/>
      <c r="R2" s="381"/>
      <c r="S2" s="381"/>
      <c r="T2" s="381"/>
      <c r="U2" s="381"/>
      <c r="V2" s="381"/>
      <c r="W2" s="401" t="s">
        <v>131</v>
      </c>
      <c r="X2" s="402"/>
      <c r="Y2" s="403"/>
      <c r="Z2" s="401" t="s">
        <v>75</v>
      </c>
      <c r="AA2" s="402"/>
      <c r="AB2" s="403"/>
      <c r="AC2" s="155"/>
      <c r="AD2" s="156"/>
    </row>
    <row r="3" spans="1:30" ht="12.75">
      <c r="A3" s="53" t="s">
        <v>132</v>
      </c>
      <c r="B3" s="400" t="s">
        <v>133</v>
      </c>
      <c r="C3" s="400"/>
      <c r="D3" s="400"/>
      <c r="E3" s="400" t="s">
        <v>134</v>
      </c>
      <c r="F3" s="400"/>
      <c r="G3" s="400"/>
      <c r="H3" s="400" t="s">
        <v>135</v>
      </c>
      <c r="I3" s="400"/>
      <c r="J3" s="400"/>
      <c r="K3" s="400" t="s">
        <v>133</v>
      </c>
      <c r="L3" s="400"/>
      <c r="M3" s="400"/>
      <c r="N3" s="400" t="s">
        <v>134</v>
      </c>
      <c r="O3" s="400"/>
      <c r="P3" s="400"/>
      <c r="Q3" s="400" t="s">
        <v>135</v>
      </c>
      <c r="R3" s="400"/>
      <c r="S3" s="400"/>
      <c r="T3" s="400" t="s">
        <v>133</v>
      </c>
      <c r="U3" s="400"/>
      <c r="V3" s="400"/>
      <c r="W3" s="404"/>
      <c r="X3" s="405"/>
      <c r="Y3" s="406"/>
      <c r="Z3" s="404"/>
      <c r="AA3" s="405"/>
      <c r="AB3" s="406"/>
      <c r="AC3" s="156"/>
      <c r="AD3" s="156"/>
    </row>
    <row r="4" spans="1:30" ht="12.75">
      <c r="A4" s="129" t="s">
        <v>77</v>
      </c>
      <c r="B4" s="17" t="s">
        <v>78</v>
      </c>
      <c r="C4" s="17" t="s">
        <v>79</v>
      </c>
      <c r="D4" s="17" t="s">
        <v>62</v>
      </c>
      <c r="E4" s="17" t="s">
        <v>78</v>
      </c>
      <c r="F4" s="17" t="s">
        <v>79</v>
      </c>
      <c r="G4" s="17" t="s">
        <v>62</v>
      </c>
      <c r="H4" s="17" t="s">
        <v>78</v>
      </c>
      <c r="I4" s="17" t="s">
        <v>79</v>
      </c>
      <c r="J4" s="17" t="s">
        <v>62</v>
      </c>
      <c r="K4" s="17" t="s">
        <v>78</v>
      </c>
      <c r="L4" s="17" t="s">
        <v>79</v>
      </c>
      <c r="M4" s="17" t="s">
        <v>62</v>
      </c>
      <c r="N4" s="17" t="s">
        <v>78</v>
      </c>
      <c r="O4" s="17" t="s">
        <v>79</v>
      </c>
      <c r="P4" s="17" t="s">
        <v>62</v>
      </c>
      <c r="Q4" s="17" t="s">
        <v>78</v>
      </c>
      <c r="R4" s="17" t="s">
        <v>79</v>
      </c>
      <c r="S4" s="17" t="s">
        <v>62</v>
      </c>
      <c r="T4" s="17" t="s">
        <v>78</v>
      </c>
      <c r="U4" s="17" t="s">
        <v>79</v>
      </c>
      <c r="V4" s="17" t="s">
        <v>62</v>
      </c>
      <c r="W4" s="17" t="s">
        <v>78</v>
      </c>
      <c r="X4" s="17" t="s">
        <v>79</v>
      </c>
      <c r="Y4" s="18" t="s">
        <v>62</v>
      </c>
      <c r="Z4" s="17" t="s">
        <v>78</v>
      </c>
      <c r="AA4" s="17" t="s">
        <v>79</v>
      </c>
      <c r="AB4" s="18" t="s">
        <v>62</v>
      </c>
      <c r="AC4" s="156"/>
      <c r="AD4" s="156"/>
    </row>
    <row r="5" spans="1:30" ht="13.5" thickBot="1">
      <c r="A5" s="130"/>
      <c r="B5" s="19" t="s">
        <v>70</v>
      </c>
      <c r="C5" s="19" t="s">
        <v>71</v>
      </c>
      <c r="D5" s="19" t="s">
        <v>80</v>
      </c>
      <c r="E5" s="19" t="s">
        <v>70</v>
      </c>
      <c r="F5" s="19" t="s">
        <v>71</v>
      </c>
      <c r="G5" s="19" t="s">
        <v>80</v>
      </c>
      <c r="H5" s="19" t="s">
        <v>70</v>
      </c>
      <c r="I5" s="19" t="s">
        <v>71</v>
      </c>
      <c r="J5" s="19" t="s">
        <v>80</v>
      </c>
      <c r="K5" s="19" t="s">
        <v>70</v>
      </c>
      <c r="L5" s="19" t="s">
        <v>71</v>
      </c>
      <c r="M5" s="19" t="s">
        <v>80</v>
      </c>
      <c r="N5" s="19" t="s">
        <v>70</v>
      </c>
      <c r="O5" s="19" t="s">
        <v>71</v>
      </c>
      <c r="P5" s="19" t="s">
        <v>80</v>
      </c>
      <c r="Q5" s="19" t="s">
        <v>70</v>
      </c>
      <c r="R5" s="19" t="s">
        <v>71</v>
      </c>
      <c r="S5" s="19" t="s">
        <v>80</v>
      </c>
      <c r="T5" s="19" t="s">
        <v>70</v>
      </c>
      <c r="U5" s="19" t="s">
        <v>71</v>
      </c>
      <c r="V5" s="19" t="s">
        <v>80</v>
      </c>
      <c r="W5" s="19" t="s">
        <v>70</v>
      </c>
      <c r="X5" s="19" t="s">
        <v>71</v>
      </c>
      <c r="Y5" s="20" t="s">
        <v>80</v>
      </c>
      <c r="Z5" s="19" t="s">
        <v>70</v>
      </c>
      <c r="AA5" s="19" t="s">
        <v>71</v>
      </c>
      <c r="AB5" s="20" t="s">
        <v>80</v>
      </c>
      <c r="AC5" s="157"/>
      <c r="AD5" s="157"/>
    </row>
    <row r="6" spans="1:30" s="161" customFormat="1" ht="13.5" thickBot="1">
      <c r="A6" s="116" t="s">
        <v>61</v>
      </c>
      <c r="B6" s="15">
        <v>29699.44</v>
      </c>
      <c r="C6" s="15">
        <v>5717.693</v>
      </c>
      <c r="D6" s="117">
        <f>C6/B6*10</f>
        <v>1.9251854580423067</v>
      </c>
      <c r="E6" s="15">
        <v>79680.4</v>
      </c>
      <c r="F6" s="15">
        <v>13458.843</v>
      </c>
      <c r="G6" s="117">
        <f aca="true" t="shared" si="0" ref="G6:G14">F6/E6*10</f>
        <v>1.6891033428547049</v>
      </c>
      <c r="H6" s="15">
        <v>48875.05</v>
      </c>
      <c r="I6" s="15">
        <v>7614.609</v>
      </c>
      <c r="J6" s="117">
        <f>I6/H6*10</f>
        <v>1.557974672148673</v>
      </c>
      <c r="K6" s="15">
        <v>128555.45</v>
      </c>
      <c r="L6" s="15">
        <v>21073.452</v>
      </c>
      <c r="M6" s="117">
        <f aca="true" t="shared" si="1" ref="M6:M16">L6/K6*10</f>
        <v>1.6392499890125234</v>
      </c>
      <c r="N6" s="15">
        <v>164902.67</v>
      </c>
      <c r="O6" s="15">
        <v>11221.524</v>
      </c>
      <c r="P6" s="117">
        <f>O6/N6*10</f>
        <v>0.6804937724780319</v>
      </c>
      <c r="Q6" s="15">
        <v>19713.64</v>
      </c>
      <c r="R6" s="15">
        <v>1675.201</v>
      </c>
      <c r="S6" s="117">
        <f>R6/Q6*10</f>
        <v>0.8497674706446907</v>
      </c>
      <c r="T6" s="15">
        <v>184616.31</v>
      </c>
      <c r="U6" s="15">
        <v>12896.725</v>
      </c>
      <c r="V6" s="117">
        <f>U6/T6*10</f>
        <v>0.69856910258904</v>
      </c>
      <c r="W6" s="15">
        <f aca="true" t="shared" si="2" ref="W6:X37">T6+K6+B6</f>
        <v>342871.2</v>
      </c>
      <c r="X6" s="15">
        <f t="shared" si="2"/>
        <v>39687.87</v>
      </c>
      <c r="Y6" s="117">
        <f aca="true" t="shared" si="3" ref="Y6:Y69">X6/W6*10</f>
        <v>1.1575154168679085</v>
      </c>
      <c r="Z6" s="15">
        <v>445022.75</v>
      </c>
      <c r="AA6" s="15">
        <v>49796.016</v>
      </c>
      <c r="AB6" s="158">
        <f>AA6/Z6*10</f>
        <v>1.1189543905339672</v>
      </c>
      <c r="AC6" s="159"/>
      <c r="AD6" s="160"/>
    </row>
    <row r="7" spans="1:30" s="161" customFormat="1" ht="12.75">
      <c r="A7" s="14" t="s">
        <v>63</v>
      </c>
      <c r="B7" s="25">
        <v>25498.65</v>
      </c>
      <c r="C7" s="25">
        <v>4661.763</v>
      </c>
      <c r="D7" s="26">
        <f>C7/B7*10</f>
        <v>1.8282391420722273</v>
      </c>
      <c r="E7" s="25">
        <v>65374</v>
      </c>
      <c r="F7" s="25">
        <v>9608.063</v>
      </c>
      <c r="G7" s="26">
        <f t="shared" si="0"/>
        <v>1.4697070700890262</v>
      </c>
      <c r="H7" s="25">
        <v>36206.3</v>
      </c>
      <c r="I7" s="25">
        <v>4400.183</v>
      </c>
      <c r="J7" s="26">
        <f>I7/H7*10</f>
        <v>1.2153086617522364</v>
      </c>
      <c r="K7" s="25">
        <v>101580.3</v>
      </c>
      <c r="L7" s="25">
        <v>14008.246</v>
      </c>
      <c r="M7" s="26">
        <f t="shared" si="1"/>
        <v>1.3790317610796579</v>
      </c>
      <c r="N7" s="25">
        <v>157278.45</v>
      </c>
      <c r="O7" s="25">
        <v>10536.561</v>
      </c>
      <c r="P7" s="26">
        <f>O7/N7*10</f>
        <v>0.6699303687186642</v>
      </c>
      <c r="Q7" s="25">
        <v>19477.5</v>
      </c>
      <c r="R7" s="25">
        <v>1634.603</v>
      </c>
      <c r="S7" s="26">
        <f>R7/Q7*10</f>
        <v>0.8392262867411115</v>
      </c>
      <c r="T7" s="25">
        <v>176755.95</v>
      </c>
      <c r="U7" s="25">
        <v>12171.164</v>
      </c>
      <c r="V7" s="26">
        <f>U7/T7*10</f>
        <v>0.6885858156401524</v>
      </c>
      <c r="W7" s="25">
        <f t="shared" si="2"/>
        <v>303834.9</v>
      </c>
      <c r="X7" s="25">
        <f t="shared" si="2"/>
        <v>30841.173</v>
      </c>
      <c r="Y7" s="26">
        <f t="shared" si="3"/>
        <v>1.0150635427332408</v>
      </c>
      <c r="Z7" s="25">
        <f>SUM(Z8:Z30)</f>
        <v>405793.29</v>
      </c>
      <c r="AA7" s="25">
        <f>SUM(AA8:AA30)</f>
        <v>40929.77599999999</v>
      </c>
      <c r="AB7" s="162">
        <f aca="true" t="shared" si="4" ref="AB7:AB70">AA7/Z7*10</f>
        <v>1.0086360964716787</v>
      </c>
      <c r="AC7" s="159"/>
      <c r="AD7" s="160"/>
    </row>
    <row r="8" spans="1:30" ht="12.75">
      <c r="A8" s="111" t="s">
        <v>2</v>
      </c>
      <c r="B8" s="29">
        <v>125.6</v>
      </c>
      <c r="C8" s="29">
        <v>13.421</v>
      </c>
      <c r="D8" s="30">
        <f>C8/B8*10</f>
        <v>1.0685509554140127</v>
      </c>
      <c r="E8" s="29">
        <v>2834.78</v>
      </c>
      <c r="F8" s="29">
        <v>398.759</v>
      </c>
      <c r="G8" s="30">
        <f t="shared" si="0"/>
        <v>1.406666478527434</v>
      </c>
      <c r="H8" s="29"/>
      <c r="I8" s="29"/>
      <c r="J8" s="30"/>
      <c r="K8" s="29">
        <v>2834.78</v>
      </c>
      <c r="L8" s="29">
        <v>398.759</v>
      </c>
      <c r="M8" s="30">
        <f t="shared" si="1"/>
        <v>1.406666478527434</v>
      </c>
      <c r="N8" s="29">
        <v>5380.87</v>
      </c>
      <c r="O8" s="29">
        <v>465.43</v>
      </c>
      <c r="P8" s="30">
        <f>O8/N8*10</f>
        <v>0.8649716495659625</v>
      </c>
      <c r="Q8" s="29">
        <v>501.58</v>
      </c>
      <c r="R8" s="29">
        <v>40.573</v>
      </c>
      <c r="S8" s="30">
        <f>R8/Q8*10</f>
        <v>0.8089038637904223</v>
      </c>
      <c r="T8" s="29">
        <v>5882.45</v>
      </c>
      <c r="U8" s="29">
        <v>506.003</v>
      </c>
      <c r="V8" s="30">
        <f>U8/T8*10</f>
        <v>0.860190906850037</v>
      </c>
      <c r="W8" s="29">
        <f t="shared" si="2"/>
        <v>8842.83</v>
      </c>
      <c r="X8" s="29">
        <f t="shared" si="2"/>
        <v>918.183</v>
      </c>
      <c r="Y8" s="30">
        <f t="shared" si="3"/>
        <v>1.038336143519665</v>
      </c>
      <c r="Z8" s="29">
        <v>19144.36</v>
      </c>
      <c r="AA8" s="29">
        <v>1969.866</v>
      </c>
      <c r="AB8" s="163">
        <f t="shared" si="4"/>
        <v>1.0289536970679616</v>
      </c>
      <c r="AC8" s="159"/>
      <c r="AD8" s="157"/>
    </row>
    <row r="9" spans="1:30" ht="12.75">
      <c r="A9" s="111" t="s">
        <v>5</v>
      </c>
      <c r="B9" s="29">
        <v>61.81</v>
      </c>
      <c r="C9" s="29">
        <v>17.569</v>
      </c>
      <c r="D9" s="30">
        <f>C9/B9*10</f>
        <v>2.8424203203365153</v>
      </c>
      <c r="E9" s="29">
        <v>175.52</v>
      </c>
      <c r="F9" s="29">
        <v>29.552</v>
      </c>
      <c r="G9" s="30">
        <f t="shared" si="0"/>
        <v>1.6836827711941658</v>
      </c>
      <c r="H9" s="29">
        <v>13.14</v>
      </c>
      <c r="I9" s="72">
        <v>2.46</v>
      </c>
      <c r="J9" s="30">
        <f>I9/H9*10</f>
        <v>1.872146118721461</v>
      </c>
      <c r="K9" s="29">
        <v>188.66</v>
      </c>
      <c r="L9" s="29">
        <v>32.012</v>
      </c>
      <c r="M9" s="30">
        <f t="shared" si="1"/>
        <v>1.6968090745256017</v>
      </c>
      <c r="N9" s="29"/>
      <c r="O9" s="29"/>
      <c r="P9" s="30"/>
      <c r="Q9" s="29"/>
      <c r="R9" s="29"/>
      <c r="S9" s="30"/>
      <c r="T9" s="29"/>
      <c r="U9" s="29"/>
      <c r="V9" s="30"/>
      <c r="W9" s="29">
        <f t="shared" si="2"/>
        <v>250.47</v>
      </c>
      <c r="X9" s="29">
        <f t="shared" si="2"/>
        <v>49.581</v>
      </c>
      <c r="Y9" s="30">
        <f t="shared" si="3"/>
        <v>1.979518505210205</v>
      </c>
      <c r="Z9" s="29">
        <v>978.11</v>
      </c>
      <c r="AA9" s="29">
        <v>129.019</v>
      </c>
      <c r="AB9" s="163">
        <f t="shared" si="4"/>
        <v>1.3190643179192523</v>
      </c>
      <c r="AC9" s="159"/>
      <c r="AD9" s="157"/>
    </row>
    <row r="10" spans="1:30" ht="12.75">
      <c r="A10" s="111" t="s">
        <v>6</v>
      </c>
      <c r="B10" s="29"/>
      <c r="C10" s="29"/>
      <c r="D10" s="30"/>
      <c r="E10" s="29">
        <v>106.88</v>
      </c>
      <c r="F10" s="29">
        <v>28.384</v>
      </c>
      <c r="G10" s="30">
        <f t="shared" si="0"/>
        <v>2.655688622754491</v>
      </c>
      <c r="H10" s="29"/>
      <c r="I10" s="29"/>
      <c r="J10" s="30"/>
      <c r="K10" s="29">
        <v>106.88</v>
      </c>
      <c r="L10" s="29">
        <v>28.384</v>
      </c>
      <c r="M10" s="30">
        <f t="shared" si="1"/>
        <v>2.655688622754491</v>
      </c>
      <c r="N10" s="29"/>
      <c r="O10" s="29"/>
      <c r="P10" s="30"/>
      <c r="Q10" s="29"/>
      <c r="R10" s="29"/>
      <c r="S10" s="30"/>
      <c r="T10" s="29"/>
      <c r="U10" s="29"/>
      <c r="V10" s="30"/>
      <c r="W10" s="29">
        <f t="shared" si="2"/>
        <v>106.88</v>
      </c>
      <c r="X10" s="29">
        <f t="shared" si="2"/>
        <v>28.384</v>
      </c>
      <c r="Y10" s="30">
        <f t="shared" si="3"/>
        <v>2.655688622754491</v>
      </c>
      <c r="Z10" s="29">
        <v>695.75</v>
      </c>
      <c r="AA10" s="29">
        <v>93.119</v>
      </c>
      <c r="AB10" s="163">
        <f t="shared" si="4"/>
        <v>1.338397412863816</v>
      </c>
      <c r="AC10" s="159"/>
      <c r="AD10" s="157"/>
    </row>
    <row r="11" spans="1:30" ht="12.75">
      <c r="A11" s="111" t="s">
        <v>85</v>
      </c>
      <c r="B11" s="29"/>
      <c r="C11" s="29"/>
      <c r="D11" s="30"/>
      <c r="E11" s="72">
        <v>3.48</v>
      </c>
      <c r="F11" s="72">
        <v>3.471</v>
      </c>
      <c r="G11" s="30">
        <f t="shared" si="0"/>
        <v>9.974137931034484</v>
      </c>
      <c r="H11" s="29"/>
      <c r="I11" s="29"/>
      <c r="J11" s="30"/>
      <c r="K11" s="72">
        <v>3.48</v>
      </c>
      <c r="L11" s="72">
        <v>3.471</v>
      </c>
      <c r="M11" s="30">
        <f t="shared" si="1"/>
        <v>9.974137931034484</v>
      </c>
      <c r="N11" s="29"/>
      <c r="O11" s="29"/>
      <c r="P11" s="30"/>
      <c r="Q11" s="29"/>
      <c r="R11" s="29"/>
      <c r="S11" s="30"/>
      <c r="T11" s="29"/>
      <c r="U11" s="29"/>
      <c r="V11" s="30"/>
      <c r="W11" s="72">
        <f t="shared" si="2"/>
        <v>3.48</v>
      </c>
      <c r="X11" s="72">
        <f t="shared" si="2"/>
        <v>3.471</v>
      </c>
      <c r="Y11" s="30">
        <f t="shared" si="3"/>
        <v>9.974137931034484</v>
      </c>
      <c r="Z11" s="29">
        <v>186.96</v>
      </c>
      <c r="AA11" s="29">
        <v>24.619</v>
      </c>
      <c r="AB11" s="163">
        <f t="shared" si="4"/>
        <v>1.316805733846812</v>
      </c>
      <c r="AC11" s="159"/>
      <c r="AD11" s="157"/>
    </row>
    <row r="12" spans="1:30" ht="12.75">
      <c r="A12" s="111" t="s">
        <v>14</v>
      </c>
      <c r="B12" s="29">
        <v>515.65</v>
      </c>
      <c r="C12" s="29">
        <v>69.442</v>
      </c>
      <c r="D12" s="30">
        <f aca="true" t="shared" si="5" ref="D12:D18">C12/B12*10</f>
        <v>1.346688645399011</v>
      </c>
      <c r="E12" s="29">
        <v>16738.41</v>
      </c>
      <c r="F12" s="29">
        <v>2301.167</v>
      </c>
      <c r="G12" s="30">
        <f t="shared" si="0"/>
        <v>1.3747823120595086</v>
      </c>
      <c r="H12" s="29">
        <v>3079.96</v>
      </c>
      <c r="I12" s="29">
        <v>303.574</v>
      </c>
      <c r="J12" s="30">
        <f>I12/H12*10</f>
        <v>0.9856426706840349</v>
      </c>
      <c r="K12" s="29">
        <v>19818.37</v>
      </c>
      <c r="L12" s="29">
        <v>2604.741</v>
      </c>
      <c r="M12" s="30">
        <f t="shared" si="1"/>
        <v>1.3143063733293907</v>
      </c>
      <c r="N12" s="29">
        <v>27553.12</v>
      </c>
      <c r="O12" s="29">
        <v>1741.619</v>
      </c>
      <c r="P12" s="30">
        <f>O12/N12*10</f>
        <v>0.6320950222697103</v>
      </c>
      <c r="Q12" s="29">
        <v>9023.03</v>
      </c>
      <c r="R12" s="29">
        <v>575.188</v>
      </c>
      <c r="S12" s="30">
        <f>R12/Q12*10</f>
        <v>0.637466571650543</v>
      </c>
      <c r="T12" s="29">
        <v>36576.15</v>
      </c>
      <c r="U12" s="29">
        <v>2316.807</v>
      </c>
      <c r="V12" s="30">
        <f>U12/T12*10</f>
        <v>0.6334201385328964</v>
      </c>
      <c r="W12" s="29">
        <f t="shared" si="2"/>
        <v>56910.170000000006</v>
      </c>
      <c r="X12" s="29">
        <f t="shared" si="2"/>
        <v>4990.99</v>
      </c>
      <c r="Y12" s="30">
        <f t="shared" si="3"/>
        <v>0.8769943930935366</v>
      </c>
      <c r="Z12" s="29">
        <v>64474.43</v>
      </c>
      <c r="AA12" s="29">
        <v>5704.711</v>
      </c>
      <c r="AB12" s="163">
        <f t="shared" si="4"/>
        <v>0.8848020835546744</v>
      </c>
      <c r="AC12" s="159"/>
      <c r="AD12" s="157"/>
    </row>
    <row r="13" spans="1:30" ht="12.75">
      <c r="A13" s="111" t="s">
        <v>16</v>
      </c>
      <c r="B13" s="29">
        <v>32.72</v>
      </c>
      <c r="C13" s="29">
        <v>7.064</v>
      </c>
      <c r="D13" s="30">
        <f t="shared" si="5"/>
        <v>2.1589242053789732</v>
      </c>
      <c r="E13" s="29">
        <v>31.66</v>
      </c>
      <c r="F13" s="29">
        <v>15.755</v>
      </c>
      <c r="G13" s="30">
        <f t="shared" si="0"/>
        <v>4.976310802274163</v>
      </c>
      <c r="H13" s="72">
        <v>7.36</v>
      </c>
      <c r="I13" s="72">
        <v>1.949</v>
      </c>
      <c r="J13" s="30">
        <f>I13/H13*10</f>
        <v>2.6480978260869565</v>
      </c>
      <c r="K13" s="29">
        <v>39.02</v>
      </c>
      <c r="L13" s="29">
        <v>17.704</v>
      </c>
      <c r="M13" s="30">
        <f t="shared" si="1"/>
        <v>4.537160430548436</v>
      </c>
      <c r="N13" s="29">
        <v>5850</v>
      </c>
      <c r="O13" s="29">
        <v>408.64</v>
      </c>
      <c r="P13" s="30">
        <f>O13/N13*10</f>
        <v>0.6985299145299145</v>
      </c>
      <c r="Q13" s="29">
        <v>467.04</v>
      </c>
      <c r="R13" s="29">
        <v>41.067</v>
      </c>
      <c r="S13" s="30">
        <f>R13/Q13*10</f>
        <v>0.879303699897225</v>
      </c>
      <c r="T13" s="29">
        <v>6317.04</v>
      </c>
      <c r="U13" s="29">
        <v>449.707</v>
      </c>
      <c r="V13" s="30">
        <f>U13/T13*10</f>
        <v>0.71189512809797</v>
      </c>
      <c r="W13" s="29">
        <f t="shared" si="2"/>
        <v>6388.780000000001</v>
      </c>
      <c r="X13" s="29">
        <f t="shared" si="2"/>
        <v>474.475</v>
      </c>
      <c r="Y13" s="30">
        <f t="shared" si="3"/>
        <v>0.7426691794051445</v>
      </c>
      <c r="Z13" s="29">
        <v>7303.96</v>
      </c>
      <c r="AA13" s="29">
        <v>572.032</v>
      </c>
      <c r="AB13" s="163">
        <f t="shared" si="4"/>
        <v>0.7831806307811106</v>
      </c>
      <c r="AC13" s="164"/>
      <c r="AD13" s="157"/>
    </row>
    <row r="14" spans="1:30" ht="12.75">
      <c r="A14" s="111" t="s">
        <v>18</v>
      </c>
      <c r="B14" s="29">
        <v>6575.51</v>
      </c>
      <c r="C14" s="29">
        <v>1048.213</v>
      </c>
      <c r="D14" s="30">
        <f t="shared" si="5"/>
        <v>1.5941166540694183</v>
      </c>
      <c r="E14" s="29">
        <v>538.34</v>
      </c>
      <c r="F14" s="29">
        <v>97.749</v>
      </c>
      <c r="G14" s="30">
        <f t="shared" si="0"/>
        <v>1.8157484117843739</v>
      </c>
      <c r="H14" s="29">
        <v>131.82</v>
      </c>
      <c r="I14" s="29">
        <v>26.287</v>
      </c>
      <c r="J14" s="30">
        <f>I14/H14*10</f>
        <v>1.994158701259293</v>
      </c>
      <c r="K14" s="29">
        <v>670.16</v>
      </c>
      <c r="L14" s="29">
        <v>124.036</v>
      </c>
      <c r="M14" s="30">
        <f t="shared" si="1"/>
        <v>1.8508415900680437</v>
      </c>
      <c r="N14" s="29"/>
      <c r="O14" s="29"/>
      <c r="P14" s="30"/>
      <c r="Q14" s="29"/>
      <c r="R14" s="29"/>
      <c r="S14" s="30"/>
      <c r="T14" s="29"/>
      <c r="U14" s="29"/>
      <c r="V14" s="30"/>
      <c r="W14" s="29">
        <f t="shared" si="2"/>
        <v>7245.67</v>
      </c>
      <c r="X14" s="29">
        <f t="shared" si="2"/>
        <v>1172.249</v>
      </c>
      <c r="Y14" s="30">
        <f t="shared" si="3"/>
        <v>1.6178614262035118</v>
      </c>
      <c r="Z14" s="29">
        <v>7448.81</v>
      </c>
      <c r="AA14" s="29">
        <v>1198.146</v>
      </c>
      <c r="AB14" s="163">
        <f t="shared" si="4"/>
        <v>1.6085065936706666</v>
      </c>
      <c r="AC14" s="159"/>
      <c r="AD14" s="157"/>
    </row>
    <row r="15" spans="1:30" ht="12.75">
      <c r="A15" s="111" t="s">
        <v>20</v>
      </c>
      <c r="B15" s="29">
        <v>1257.26</v>
      </c>
      <c r="C15" s="29">
        <v>274.912</v>
      </c>
      <c r="D15" s="30">
        <f t="shared" si="5"/>
        <v>2.18659624898589</v>
      </c>
      <c r="E15" s="29">
        <v>268.99</v>
      </c>
      <c r="F15" s="29">
        <v>67.615</v>
      </c>
      <c r="G15" s="30"/>
      <c r="H15" s="29"/>
      <c r="I15" s="29"/>
      <c r="J15" s="30"/>
      <c r="K15" s="29">
        <v>268.99</v>
      </c>
      <c r="L15" s="29">
        <v>67.615</v>
      </c>
      <c r="M15" s="30">
        <f t="shared" si="1"/>
        <v>2.513662217926317</v>
      </c>
      <c r="N15" s="29"/>
      <c r="O15" s="29"/>
      <c r="P15" s="30"/>
      <c r="Q15" s="29"/>
      <c r="R15" s="29"/>
      <c r="S15" s="30"/>
      <c r="T15" s="29"/>
      <c r="U15" s="29"/>
      <c r="V15" s="30"/>
      <c r="W15" s="29">
        <f t="shared" si="2"/>
        <v>1526.25</v>
      </c>
      <c r="X15" s="29">
        <f t="shared" si="2"/>
        <v>342.527</v>
      </c>
      <c r="Y15" s="30">
        <f t="shared" si="3"/>
        <v>2.2442391482391484</v>
      </c>
      <c r="Z15" s="29">
        <v>1629.63</v>
      </c>
      <c r="AA15" s="29">
        <v>354.322</v>
      </c>
      <c r="AB15" s="163">
        <f t="shared" si="4"/>
        <v>2.174248142216331</v>
      </c>
      <c r="AC15" s="159"/>
      <c r="AD15" s="157"/>
    </row>
    <row r="16" spans="1:30" ht="12.75">
      <c r="A16" s="111" t="s">
        <v>21</v>
      </c>
      <c r="B16" s="29">
        <v>126.49</v>
      </c>
      <c r="C16" s="29">
        <v>30.268</v>
      </c>
      <c r="D16" s="30">
        <f t="shared" si="5"/>
        <v>2.392916436081904</v>
      </c>
      <c r="E16" s="29">
        <v>428.82</v>
      </c>
      <c r="F16" s="29">
        <v>594.901</v>
      </c>
      <c r="G16" s="30">
        <f>F16/E16*10</f>
        <v>13.872977006669466</v>
      </c>
      <c r="H16" s="30">
        <v>0.88</v>
      </c>
      <c r="I16" s="30">
        <v>1.073</v>
      </c>
      <c r="J16" s="30">
        <f>I16/H16*10</f>
        <v>12.193181818181817</v>
      </c>
      <c r="K16" s="29">
        <v>429.7</v>
      </c>
      <c r="L16" s="29">
        <v>595.974</v>
      </c>
      <c r="M16" s="30">
        <f t="shared" si="1"/>
        <v>13.869536886199676</v>
      </c>
      <c r="N16" s="29"/>
      <c r="O16" s="29"/>
      <c r="P16" s="30"/>
      <c r="Q16" s="29"/>
      <c r="R16" s="29"/>
      <c r="S16" s="30"/>
      <c r="T16" s="29"/>
      <c r="U16" s="29"/>
      <c r="V16" s="30"/>
      <c r="W16" s="29">
        <f t="shared" si="2"/>
        <v>556.1899999999999</v>
      </c>
      <c r="X16" s="29">
        <f t="shared" si="2"/>
        <v>626.2420000000001</v>
      </c>
      <c r="Y16" s="30">
        <f t="shared" si="3"/>
        <v>11.2594976536795</v>
      </c>
      <c r="Z16" s="29">
        <v>2123.03</v>
      </c>
      <c r="AA16" s="29">
        <v>795.448</v>
      </c>
      <c r="AB16" s="163">
        <f t="shared" si="4"/>
        <v>3.7467581711045055</v>
      </c>
      <c r="AC16" s="159"/>
      <c r="AD16" s="157"/>
    </row>
    <row r="17" spans="1:30" ht="12.75">
      <c r="A17" s="111" t="s">
        <v>23</v>
      </c>
      <c r="B17" s="29">
        <v>68.26</v>
      </c>
      <c r="C17" s="29">
        <v>15.141</v>
      </c>
      <c r="D17" s="30">
        <f t="shared" si="5"/>
        <v>2.2181365367711687</v>
      </c>
      <c r="E17" s="29"/>
      <c r="F17" s="29"/>
      <c r="G17" s="30"/>
      <c r="H17" s="29"/>
      <c r="I17" s="29"/>
      <c r="J17" s="30"/>
      <c r="K17" s="29"/>
      <c r="L17" s="29"/>
      <c r="M17" s="30"/>
      <c r="N17" s="29"/>
      <c r="O17" s="29"/>
      <c r="P17" s="30"/>
      <c r="Q17" s="29"/>
      <c r="R17" s="29"/>
      <c r="S17" s="30"/>
      <c r="T17" s="29"/>
      <c r="U17" s="29"/>
      <c r="V17" s="30"/>
      <c r="W17" s="29">
        <f t="shared" si="2"/>
        <v>68.26</v>
      </c>
      <c r="X17" s="29">
        <f t="shared" si="2"/>
        <v>15.141</v>
      </c>
      <c r="Y17" s="30">
        <f t="shared" si="3"/>
        <v>2.2181365367711687</v>
      </c>
      <c r="Z17" s="29">
        <v>176.9</v>
      </c>
      <c r="AA17" s="29">
        <v>27.963</v>
      </c>
      <c r="AB17" s="163">
        <f t="shared" si="4"/>
        <v>1.5807235726399096</v>
      </c>
      <c r="AC17" s="164"/>
      <c r="AD17" s="157"/>
    </row>
    <row r="18" spans="1:30" ht="12.75">
      <c r="A18" s="111" t="s">
        <v>40</v>
      </c>
      <c r="B18" s="29">
        <v>97.09</v>
      </c>
      <c r="C18" s="29">
        <v>36.412</v>
      </c>
      <c r="D18" s="30">
        <f t="shared" si="5"/>
        <v>3.7503347409619936</v>
      </c>
      <c r="E18" s="29">
        <v>51.77</v>
      </c>
      <c r="F18" s="29">
        <v>22.535</v>
      </c>
      <c r="G18" s="30">
        <f aca="true" t="shared" si="6" ref="G18:G37">F18/E18*10</f>
        <v>4.352907089047711</v>
      </c>
      <c r="H18" s="29">
        <v>181.98</v>
      </c>
      <c r="I18" s="29">
        <v>47.002</v>
      </c>
      <c r="J18" s="30">
        <f aca="true" t="shared" si="7" ref="J18:J24">I18/H18*10</f>
        <v>2.582811297944829</v>
      </c>
      <c r="K18" s="29">
        <v>233.75</v>
      </c>
      <c r="L18" s="29">
        <v>69.537</v>
      </c>
      <c r="M18" s="30">
        <f aca="true" t="shared" si="8" ref="M18:M55">L18/K18*10</f>
        <v>2.9748449197860967</v>
      </c>
      <c r="N18" s="29"/>
      <c r="O18" s="29"/>
      <c r="P18" s="30"/>
      <c r="Q18" s="29"/>
      <c r="R18" s="29"/>
      <c r="S18" s="30"/>
      <c r="T18" s="29"/>
      <c r="U18" s="29"/>
      <c r="V18" s="30"/>
      <c r="W18" s="29">
        <f t="shared" si="2"/>
        <v>330.84000000000003</v>
      </c>
      <c r="X18" s="29">
        <f t="shared" si="2"/>
        <v>105.94900000000001</v>
      </c>
      <c r="Y18" s="30">
        <f t="shared" si="3"/>
        <v>3.2024241325111835</v>
      </c>
      <c r="Z18" s="29">
        <v>1855.14</v>
      </c>
      <c r="AA18" s="29">
        <v>270.5</v>
      </c>
      <c r="AB18" s="163">
        <f t="shared" si="4"/>
        <v>1.458110978147202</v>
      </c>
      <c r="AC18" s="164"/>
      <c r="AD18" s="157"/>
    </row>
    <row r="19" spans="1:30" ht="12.75">
      <c r="A19" s="111" t="s">
        <v>26</v>
      </c>
      <c r="B19" s="29"/>
      <c r="C19" s="29"/>
      <c r="D19" s="30"/>
      <c r="E19" s="29">
        <v>861.72</v>
      </c>
      <c r="F19" s="29">
        <v>126.411</v>
      </c>
      <c r="G19" s="30">
        <f t="shared" si="6"/>
        <v>1.4669614259852386</v>
      </c>
      <c r="H19" s="29">
        <v>227.68</v>
      </c>
      <c r="I19" s="29">
        <v>36.832</v>
      </c>
      <c r="J19" s="30">
        <f t="shared" si="7"/>
        <v>1.617709065354884</v>
      </c>
      <c r="K19" s="29">
        <v>1089.4</v>
      </c>
      <c r="L19" s="29">
        <v>163.243</v>
      </c>
      <c r="M19" s="30">
        <f t="shared" si="8"/>
        <v>1.4984670460804113</v>
      </c>
      <c r="N19" s="29"/>
      <c r="O19" s="29"/>
      <c r="P19" s="30"/>
      <c r="Q19" s="29"/>
      <c r="R19" s="29"/>
      <c r="S19" s="30"/>
      <c r="T19" s="29"/>
      <c r="U19" s="29"/>
      <c r="V19" s="30"/>
      <c r="W19" s="29">
        <f t="shared" si="2"/>
        <v>1089.4</v>
      </c>
      <c r="X19" s="29">
        <f t="shared" si="2"/>
        <v>163.243</v>
      </c>
      <c r="Y19" s="30">
        <f t="shared" si="3"/>
        <v>1.4984670460804113</v>
      </c>
      <c r="Z19" s="29">
        <v>1114.98</v>
      </c>
      <c r="AA19" s="29">
        <v>166.334</v>
      </c>
      <c r="AB19" s="163">
        <f t="shared" si="4"/>
        <v>1.4918115123141225</v>
      </c>
      <c r="AC19" s="159"/>
      <c r="AD19" s="157"/>
    </row>
    <row r="20" spans="1:30" ht="12.75">
      <c r="A20" s="111" t="s">
        <v>44</v>
      </c>
      <c r="B20" s="29">
        <v>192.31</v>
      </c>
      <c r="C20" s="29">
        <v>26.466</v>
      </c>
      <c r="D20" s="30">
        <f aca="true" t="shared" si="9" ref="D20:D26">C20/B20*10</f>
        <v>1.376215485414175</v>
      </c>
      <c r="E20" s="29">
        <v>4590.19</v>
      </c>
      <c r="F20" s="29">
        <v>847.495</v>
      </c>
      <c r="G20" s="30">
        <f t="shared" si="6"/>
        <v>1.8463179084090204</v>
      </c>
      <c r="H20" s="29">
        <v>7361.72</v>
      </c>
      <c r="I20" s="29">
        <v>1023.761</v>
      </c>
      <c r="J20" s="30">
        <f t="shared" si="7"/>
        <v>1.3906546296245987</v>
      </c>
      <c r="K20" s="29">
        <v>11951.91</v>
      </c>
      <c r="L20" s="29">
        <v>1871.256</v>
      </c>
      <c r="M20" s="30">
        <f t="shared" si="8"/>
        <v>1.5656543598470873</v>
      </c>
      <c r="N20" s="29"/>
      <c r="O20" s="29"/>
      <c r="P20" s="30"/>
      <c r="Q20" s="29">
        <v>2586.05</v>
      </c>
      <c r="R20" s="29">
        <v>183.416</v>
      </c>
      <c r="S20" s="30">
        <f>R20/Q20*10</f>
        <v>0.7092515612613831</v>
      </c>
      <c r="T20" s="29">
        <v>2586.05</v>
      </c>
      <c r="U20" s="29">
        <v>183.416</v>
      </c>
      <c r="V20" s="30">
        <f>U20/T20*10</f>
        <v>0.7092515612613831</v>
      </c>
      <c r="W20" s="29">
        <f t="shared" si="2"/>
        <v>14730.269999999999</v>
      </c>
      <c r="X20" s="29">
        <f t="shared" si="2"/>
        <v>2081.138</v>
      </c>
      <c r="Y20" s="30">
        <f t="shared" si="3"/>
        <v>1.412830857818628</v>
      </c>
      <c r="Z20" s="29">
        <v>17314.86</v>
      </c>
      <c r="AA20" s="29">
        <v>2358.347</v>
      </c>
      <c r="AB20" s="163">
        <f t="shared" si="4"/>
        <v>1.3620364242044116</v>
      </c>
      <c r="AC20" s="159"/>
      <c r="AD20" s="157"/>
    </row>
    <row r="21" spans="1:30" ht="12.75">
      <c r="A21" s="111" t="s">
        <v>33</v>
      </c>
      <c r="B21" s="29">
        <v>1752.15</v>
      </c>
      <c r="C21" s="29">
        <v>270.533</v>
      </c>
      <c r="D21" s="30">
        <f t="shared" si="9"/>
        <v>1.5440059355648774</v>
      </c>
      <c r="E21" s="29">
        <v>369.32</v>
      </c>
      <c r="F21" s="29">
        <v>52.614</v>
      </c>
      <c r="G21" s="30">
        <f t="shared" si="6"/>
        <v>1.424618217264161</v>
      </c>
      <c r="H21" s="29">
        <v>91.97</v>
      </c>
      <c r="I21" s="29">
        <v>11.686</v>
      </c>
      <c r="J21" s="30">
        <f t="shared" si="7"/>
        <v>1.2706317277373056</v>
      </c>
      <c r="K21" s="29">
        <v>461.29</v>
      </c>
      <c r="L21" s="29">
        <v>64.3</v>
      </c>
      <c r="M21" s="30">
        <f t="shared" si="8"/>
        <v>1.3939170586832579</v>
      </c>
      <c r="N21" s="29"/>
      <c r="O21" s="29"/>
      <c r="P21" s="30"/>
      <c r="Q21" s="29"/>
      <c r="R21" s="29"/>
      <c r="S21" s="30"/>
      <c r="T21" s="29"/>
      <c r="U21" s="29"/>
      <c r="V21" s="30"/>
      <c r="W21" s="29">
        <f t="shared" si="2"/>
        <v>2213.44</v>
      </c>
      <c r="X21" s="29">
        <f t="shared" si="2"/>
        <v>334.833</v>
      </c>
      <c r="Y21" s="30">
        <f t="shared" si="3"/>
        <v>1.5127267962989734</v>
      </c>
      <c r="Z21" s="29">
        <v>2456.81</v>
      </c>
      <c r="AA21" s="29">
        <v>362.587</v>
      </c>
      <c r="AB21" s="163">
        <f t="shared" si="4"/>
        <v>1.4758446929147961</v>
      </c>
      <c r="AC21" s="159"/>
      <c r="AD21" s="157"/>
    </row>
    <row r="22" spans="1:30" ht="12.75">
      <c r="A22" s="111" t="s">
        <v>32</v>
      </c>
      <c r="B22" s="29">
        <v>297.1</v>
      </c>
      <c r="C22" s="29">
        <v>49.466</v>
      </c>
      <c r="D22" s="30">
        <f t="shared" si="9"/>
        <v>1.6649612924941095</v>
      </c>
      <c r="E22" s="29">
        <v>633.33</v>
      </c>
      <c r="F22" s="29">
        <v>116.628</v>
      </c>
      <c r="G22" s="30">
        <f t="shared" si="6"/>
        <v>1.8415044289706786</v>
      </c>
      <c r="H22" s="29">
        <v>18.7</v>
      </c>
      <c r="I22" s="72">
        <v>3.645</v>
      </c>
      <c r="J22" s="30">
        <f t="shared" si="7"/>
        <v>1.9491978609625669</v>
      </c>
      <c r="K22" s="29">
        <v>652.03</v>
      </c>
      <c r="L22" s="29">
        <v>120.273</v>
      </c>
      <c r="M22" s="30">
        <f t="shared" si="8"/>
        <v>1.844593040197537</v>
      </c>
      <c r="N22" s="29">
        <v>5833.64</v>
      </c>
      <c r="O22" s="29">
        <v>304.108</v>
      </c>
      <c r="P22" s="30">
        <f>O22/N22*10</f>
        <v>0.5213005944830329</v>
      </c>
      <c r="Q22" s="29"/>
      <c r="R22" s="29"/>
      <c r="S22" s="30"/>
      <c r="T22" s="29">
        <v>5833.64</v>
      </c>
      <c r="U22" s="29">
        <v>304.108</v>
      </c>
      <c r="V22" s="30">
        <f>U22/T22*10</f>
        <v>0.5213005944830329</v>
      </c>
      <c r="W22" s="29">
        <f t="shared" si="2"/>
        <v>6782.77</v>
      </c>
      <c r="X22" s="29">
        <f t="shared" si="2"/>
        <v>473.847</v>
      </c>
      <c r="Y22" s="30">
        <f t="shared" si="3"/>
        <v>0.6986039626878103</v>
      </c>
      <c r="Z22" s="29">
        <v>7434.02</v>
      </c>
      <c r="AA22" s="29">
        <v>511.332</v>
      </c>
      <c r="AB22" s="163">
        <f t="shared" si="4"/>
        <v>0.6878270437798122</v>
      </c>
      <c r="AC22" s="159"/>
      <c r="AD22" s="157"/>
    </row>
    <row r="23" spans="1:30" ht="12.75">
      <c r="A23" s="111" t="s">
        <v>22</v>
      </c>
      <c r="B23" s="29">
        <v>469.65</v>
      </c>
      <c r="C23" s="29">
        <v>81.953</v>
      </c>
      <c r="D23" s="30">
        <f t="shared" si="9"/>
        <v>1.7449803044820613</v>
      </c>
      <c r="E23" s="29">
        <v>8859.36</v>
      </c>
      <c r="F23" s="29">
        <v>1462.729</v>
      </c>
      <c r="G23" s="30">
        <f t="shared" si="6"/>
        <v>1.6510549294757182</v>
      </c>
      <c r="H23" s="29">
        <v>9967.04</v>
      </c>
      <c r="I23" s="29">
        <v>1602.034</v>
      </c>
      <c r="J23" s="30">
        <f t="shared" si="7"/>
        <v>1.6073317654990849</v>
      </c>
      <c r="K23" s="29">
        <v>18826.4</v>
      </c>
      <c r="L23" s="29">
        <v>3064.763</v>
      </c>
      <c r="M23" s="30">
        <f t="shared" si="8"/>
        <v>1.627907087919092</v>
      </c>
      <c r="N23" s="29"/>
      <c r="O23" s="29"/>
      <c r="P23" s="30"/>
      <c r="Q23" s="30">
        <v>0.32</v>
      </c>
      <c r="R23" s="30">
        <v>0.123</v>
      </c>
      <c r="S23" s="30">
        <f>R23/Q23*10</f>
        <v>3.8437499999999996</v>
      </c>
      <c r="T23" s="30">
        <v>0.32</v>
      </c>
      <c r="U23" s="30">
        <v>0.123</v>
      </c>
      <c r="V23" s="30">
        <f>U23/T23*10</f>
        <v>3.8437499999999996</v>
      </c>
      <c r="W23" s="29">
        <f t="shared" si="2"/>
        <v>19296.370000000003</v>
      </c>
      <c r="X23" s="29">
        <f t="shared" si="2"/>
        <v>3146.839</v>
      </c>
      <c r="Y23" s="30">
        <f t="shared" si="3"/>
        <v>1.6307932528242355</v>
      </c>
      <c r="Z23" s="29">
        <v>22754.05</v>
      </c>
      <c r="AA23" s="29">
        <v>3568.742</v>
      </c>
      <c r="AB23" s="163">
        <f t="shared" si="4"/>
        <v>1.568398592777989</v>
      </c>
      <c r="AC23" s="159"/>
      <c r="AD23" s="157"/>
    </row>
    <row r="24" spans="1:30" ht="12.75">
      <c r="A24" s="111" t="s">
        <v>15</v>
      </c>
      <c r="B24" s="29">
        <v>458.97</v>
      </c>
      <c r="C24" s="29">
        <v>112.908</v>
      </c>
      <c r="D24" s="30">
        <f t="shared" si="9"/>
        <v>2.4600300673246616</v>
      </c>
      <c r="E24" s="29">
        <v>4689.23</v>
      </c>
      <c r="F24" s="29">
        <v>742.759</v>
      </c>
      <c r="G24" s="30">
        <f t="shared" si="6"/>
        <v>1.5839679435642953</v>
      </c>
      <c r="H24" s="29">
        <v>1395.7</v>
      </c>
      <c r="I24" s="29">
        <v>187.936</v>
      </c>
      <c r="J24" s="30">
        <f t="shared" si="7"/>
        <v>1.3465357884932292</v>
      </c>
      <c r="K24" s="29">
        <v>6084.93</v>
      </c>
      <c r="L24" s="29">
        <v>930.695</v>
      </c>
      <c r="M24" s="30">
        <f t="shared" si="8"/>
        <v>1.5295081455333093</v>
      </c>
      <c r="N24" s="29">
        <v>91172.57</v>
      </c>
      <c r="O24" s="29">
        <v>6356.124</v>
      </c>
      <c r="P24" s="30">
        <f>O24/N24*10</f>
        <v>0.6971531020788378</v>
      </c>
      <c r="Q24" s="29">
        <v>6094.2</v>
      </c>
      <c r="R24" s="29">
        <v>742.802</v>
      </c>
      <c r="S24" s="30">
        <f>R24/Q24*10</f>
        <v>1.2188671195562994</v>
      </c>
      <c r="T24" s="29">
        <v>97266.77</v>
      </c>
      <c r="U24" s="29">
        <v>7098.926</v>
      </c>
      <c r="V24" s="30">
        <f>U24/T24*10</f>
        <v>0.7298408284761588</v>
      </c>
      <c r="W24" s="29">
        <f t="shared" si="2"/>
        <v>103810.67000000001</v>
      </c>
      <c r="X24" s="29">
        <f t="shared" si="2"/>
        <v>8142.529</v>
      </c>
      <c r="Y24" s="30">
        <f t="shared" si="3"/>
        <v>0.7843633992536604</v>
      </c>
      <c r="Z24" s="29">
        <v>115985.28</v>
      </c>
      <c r="AA24" s="29">
        <v>9409.848</v>
      </c>
      <c r="AB24" s="163">
        <f t="shared" si="4"/>
        <v>0.8112967438626695</v>
      </c>
      <c r="AC24" s="159"/>
      <c r="AD24" s="157"/>
    </row>
    <row r="25" spans="1:30" ht="12.75">
      <c r="A25" s="111" t="s">
        <v>28</v>
      </c>
      <c r="B25" s="72">
        <v>8.83</v>
      </c>
      <c r="C25" s="72">
        <v>1.859</v>
      </c>
      <c r="D25" s="30">
        <f t="shared" si="9"/>
        <v>2.1053227633069085</v>
      </c>
      <c r="E25" s="29">
        <v>74.3</v>
      </c>
      <c r="F25" s="29">
        <v>25.874</v>
      </c>
      <c r="G25" s="30">
        <f t="shared" si="6"/>
        <v>3.4823687752355315</v>
      </c>
      <c r="H25" s="29"/>
      <c r="I25" s="29"/>
      <c r="J25" s="30"/>
      <c r="K25" s="29">
        <v>74.3</v>
      </c>
      <c r="L25" s="29">
        <v>25.874</v>
      </c>
      <c r="M25" s="30">
        <f t="shared" si="8"/>
        <v>3.4823687752355315</v>
      </c>
      <c r="N25" s="29">
        <v>4636.47</v>
      </c>
      <c r="O25" s="29">
        <v>380.534</v>
      </c>
      <c r="P25" s="30">
        <f>O25/N25*10</f>
        <v>0.8207407790840876</v>
      </c>
      <c r="Q25" s="29"/>
      <c r="R25" s="29"/>
      <c r="S25" s="30"/>
      <c r="T25" s="29">
        <v>4636.47</v>
      </c>
      <c r="U25" s="29">
        <v>380.534</v>
      </c>
      <c r="V25" s="30">
        <f>U25/T25*10</f>
        <v>0.8207407790840876</v>
      </c>
      <c r="W25" s="29">
        <f t="shared" si="2"/>
        <v>4719.6</v>
      </c>
      <c r="X25" s="29">
        <f t="shared" si="2"/>
        <v>408.267</v>
      </c>
      <c r="Y25" s="30">
        <f t="shared" si="3"/>
        <v>0.8650457665903889</v>
      </c>
      <c r="Z25" s="29">
        <v>9499.86</v>
      </c>
      <c r="AA25" s="29">
        <v>899.795</v>
      </c>
      <c r="AB25" s="163">
        <f t="shared" si="4"/>
        <v>0.9471665898234288</v>
      </c>
      <c r="AC25" s="164"/>
      <c r="AD25" s="157"/>
    </row>
    <row r="26" spans="1:30" ht="12.75">
      <c r="A26" s="111" t="s">
        <v>45</v>
      </c>
      <c r="B26" s="29">
        <v>201.66</v>
      </c>
      <c r="C26" s="29">
        <v>26.245</v>
      </c>
      <c r="D26" s="30">
        <f t="shared" si="9"/>
        <v>1.3014479817514628</v>
      </c>
      <c r="E26" s="29">
        <v>1030.54</v>
      </c>
      <c r="F26" s="29">
        <v>129.513</v>
      </c>
      <c r="G26" s="30">
        <f t="shared" si="6"/>
        <v>1.2567488889320164</v>
      </c>
      <c r="H26" s="29">
        <v>1252.8</v>
      </c>
      <c r="I26" s="29">
        <v>163.745</v>
      </c>
      <c r="J26" s="30">
        <f>I26/H26*10</f>
        <v>1.3070322477650065</v>
      </c>
      <c r="K26" s="29">
        <v>2283.34</v>
      </c>
      <c r="L26" s="29">
        <v>293.258</v>
      </c>
      <c r="M26" s="30">
        <f t="shared" si="8"/>
        <v>1.2843378559478658</v>
      </c>
      <c r="N26" s="29"/>
      <c r="O26" s="29"/>
      <c r="P26" s="30"/>
      <c r="Q26" s="29"/>
      <c r="R26" s="29"/>
      <c r="S26" s="30"/>
      <c r="T26" s="29"/>
      <c r="U26" s="29"/>
      <c r="V26" s="30"/>
      <c r="W26" s="29">
        <f t="shared" si="2"/>
        <v>2485</v>
      </c>
      <c r="X26" s="29">
        <f t="shared" si="2"/>
        <v>319.503</v>
      </c>
      <c r="Y26" s="30">
        <f t="shared" si="3"/>
        <v>1.2857263581488934</v>
      </c>
      <c r="Z26" s="29">
        <v>16527.06</v>
      </c>
      <c r="AA26" s="29">
        <v>1803.135</v>
      </c>
      <c r="AB26" s="163">
        <f t="shared" si="4"/>
        <v>1.0910198184069035</v>
      </c>
      <c r="AC26" s="159"/>
      <c r="AD26" s="157"/>
    </row>
    <row r="27" spans="1:30" s="165" customFormat="1" ht="12.75">
      <c r="A27" s="111" t="s">
        <v>19</v>
      </c>
      <c r="B27" s="29"/>
      <c r="C27" s="29"/>
      <c r="D27" s="30"/>
      <c r="E27" s="29">
        <v>186.74</v>
      </c>
      <c r="F27" s="29">
        <v>409.427</v>
      </c>
      <c r="G27" s="30">
        <f t="shared" si="6"/>
        <v>21.924975902324086</v>
      </c>
      <c r="H27" s="29"/>
      <c r="I27" s="29"/>
      <c r="J27" s="30"/>
      <c r="K27" s="29">
        <v>186.74</v>
      </c>
      <c r="L27" s="29">
        <v>409.427</v>
      </c>
      <c r="M27" s="30">
        <f t="shared" si="8"/>
        <v>21.924975902324086</v>
      </c>
      <c r="N27" s="29"/>
      <c r="O27" s="29"/>
      <c r="P27" s="30"/>
      <c r="Q27" s="29"/>
      <c r="R27" s="29"/>
      <c r="S27" s="30"/>
      <c r="T27" s="29"/>
      <c r="U27" s="29"/>
      <c r="V27" s="30"/>
      <c r="W27" s="29">
        <f t="shared" si="2"/>
        <v>186.74</v>
      </c>
      <c r="X27" s="29">
        <f t="shared" si="2"/>
        <v>409.427</v>
      </c>
      <c r="Y27" s="30">
        <f t="shared" si="3"/>
        <v>21.924975902324086</v>
      </c>
      <c r="Z27" s="29">
        <v>493.77</v>
      </c>
      <c r="AA27" s="29">
        <v>445.295</v>
      </c>
      <c r="AB27" s="163">
        <f t="shared" si="4"/>
        <v>9.018267614476375</v>
      </c>
      <c r="AC27" s="159"/>
      <c r="AD27" s="159"/>
    </row>
    <row r="28" spans="1:30" ht="12.75">
      <c r="A28" s="111" t="s">
        <v>47</v>
      </c>
      <c r="B28" s="29">
        <v>11501.4</v>
      </c>
      <c r="C28" s="29">
        <v>2467.2</v>
      </c>
      <c r="D28" s="30">
        <f>C28/B28*10</f>
        <v>2.1451301580677136</v>
      </c>
      <c r="E28" s="29">
        <v>964.23</v>
      </c>
      <c r="F28" s="29">
        <v>212.083</v>
      </c>
      <c r="G28" s="30">
        <f t="shared" si="6"/>
        <v>2.1995063418478993</v>
      </c>
      <c r="H28" s="29">
        <v>287.13</v>
      </c>
      <c r="I28" s="29">
        <v>58.486</v>
      </c>
      <c r="J28" s="30">
        <f aca="true" t="shared" si="10" ref="J28:J44">I28/H28*10</f>
        <v>2.03691707588897</v>
      </c>
      <c r="K28" s="29">
        <v>1251.36</v>
      </c>
      <c r="L28" s="29">
        <v>270.569</v>
      </c>
      <c r="M28" s="30">
        <f t="shared" si="8"/>
        <v>2.162199526914717</v>
      </c>
      <c r="N28" s="29"/>
      <c r="O28" s="29"/>
      <c r="P28" s="30"/>
      <c r="Q28" s="29"/>
      <c r="R28" s="29"/>
      <c r="S28" s="30"/>
      <c r="T28" s="29"/>
      <c r="U28" s="29"/>
      <c r="V28" s="30"/>
      <c r="W28" s="29">
        <f t="shared" si="2"/>
        <v>12752.76</v>
      </c>
      <c r="X28" s="29">
        <f t="shared" si="2"/>
        <v>2737.769</v>
      </c>
      <c r="Y28" s="30">
        <f t="shared" si="3"/>
        <v>2.14680508376226</v>
      </c>
      <c r="Z28" s="29">
        <v>13454.93</v>
      </c>
      <c r="AA28" s="29">
        <v>2826.462</v>
      </c>
      <c r="AB28" s="163">
        <f t="shared" si="4"/>
        <v>2.1006887438284703</v>
      </c>
      <c r="AC28" s="164"/>
      <c r="AD28" s="157"/>
    </row>
    <row r="29" spans="1:30" s="161" customFormat="1" ht="12.75">
      <c r="A29" s="111" t="s">
        <v>50</v>
      </c>
      <c r="B29" s="29">
        <v>1756.19</v>
      </c>
      <c r="C29" s="29">
        <v>112.691</v>
      </c>
      <c r="D29" s="30">
        <f>C29/B29*10</f>
        <v>0.6416788616265894</v>
      </c>
      <c r="E29" s="29">
        <v>19353.05</v>
      </c>
      <c r="F29" s="29">
        <v>1776.946</v>
      </c>
      <c r="G29" s="30">
        <f t="shared" si="6"/>
        <v>0.9181736212121604</v>
      </c>
      <c r="H29" s="29">
        <v>10653.85</v>
      </c>
      <c r="I29" s="29">
        <v>842.93</v>
      </c>
      <c r="J29" s="30">
        <f t="shared" si="10"/>
        <v>0.791197548304134</v>
      </c>
      <c r="K29" s="29">
        <v>30006.9</v>
      </c>
      <c r="L29" s="29">
        <v>2619.876</v>
      </c>
      <c r="M29" s="30">
        <f t="shared" si="8"/>
        <v>0.8730911890265238</v>
      </c>
      <c r="N29" s="29">
        <v>16851.78</v>
      </c>
      <c r="O29" s="29">
        <v>880.106</v>
      </c>
      <c r="P29" s="30">
        <f>O29/N29*10</f>
        <v>0.5222629300880975</v>
      </c>
      <c r="Q29" s="29">
        <v>805.28</v>
      </c>
      <c r="R29" s="29">
        <v>51.434</v>
      </c>
      <c r="S29" s="30">
        <f>R29/Q29*10</f>
        <v>0.6387095171865687</v>
      </c>
      <c r="T29" s="29">
        <v>17657.06</v>
      </c>
      <c r="U29" s="29">
        <v>931.54</v>
      </c>
      <c r="V29" s="30">
        <f>U29/T29*10</f>
        <v>0.5275736730803429</v>
      </c>
      <c r="W29" s="29">
        <f t="shared" si="2"/>
        <v>49420.15000000001</v>
      </c>
      <c r="X29" s="29">
        <f t="shared" si="2"/>
        <v>3664.107</v>
      </c>
      <c r="Y29" s="30">
        <f t="shared" si="3"/>
        <v>0.7414196436069092</v>
      </c>
      <c r="Z29" s="29">
        <v>86837.01</v>
      </c>
      <c r="AA29" s="29">
        <v>7016.327</v>
      </c>
      <c r="AB29" s="163">
        <f t="shared" si="4"/>
        <v>0.8079880917134297</v>
      </c>
      <c r="AC29" s="159"/>
      <c r="AD29" s="160"/>
    </row>
    <row r="30" spans="1:30" s="161" customFormat="1" ht="13.5" thickBot="1">
      <c r="A30" s="109" t="s">
        <v>49</v>
      </c>
      <c r="B30" s="35"/>
      <c r="C30" s="35"/>
      <c r="D30" s="36"/>
      <c r="E30" s="35">
        <v>2583.34</v>
      </c>
      <c r="F30" s="35">
        <v>145.696</v>
      </c>
      <c r="G30" s="36">
        <f t="shared" si="6"/>
        <v>0.5639830606888756</v>
      </c>
      <c r="H30" s="35">
        <v>1534.57</v>
      </c>
      <c r="I30" s="35">
        <v>86.783</v>
      </c>
      <c r="J30" s="36">
        <f t="shared" si="10"/>
        <v>0.5655199827964837</v>
      </c>
      <c r="K30" s="35">
        <v>4117.91</v>
      </c>
      <c r="L30" s="35">
        <v>232.479</v>
      </c>
      <c r="M30" s="36">
        <f t="shared" si="8"/>
        <v>0.5645558062220885</v>
      </c>
      <c r="N30" s="35"/>
      <c r="O30" s="35"/>
      <c r="P30" s="36"/>
      <c r="Q30" s="35"/>
      <c r="R30" s="35"/>
      <c r="S30" s="36"/>
      <c r="T30" s="35"/>
      <c r="U30" s="35"/>
      <c r="V30" s="36"/>
      <c r="W30" s="35">
        <f t="shared" si="2"/>
        <v>4117.91</v>
      </c>
      <c r="X30" s="35">
        <f t="shared" si="2"/>
        <v>232.479</v>
      </c>
      <c r="Y30" s="36">
        <f t="shared" si="3"/>
        <v>0.5645558062220885</v>
      </c>
      <c r="Z30" s="35">
        <v>5903.58</v>
      </c>
      <c r="AA30" s="35">
        <v>421.827</v>
      </c>
      <c r="AB30" s="166">
        <f t="shared" si="4"/>
        <v>0.7145274562214792</v>
      </c>
      <c r="AC30" s="164"/>
      <c r="AD30" s="160"/>
    </row>
    <row r="31" spans="1:30" s="161" customFormat="1" ht="12.75">
      <c r="A31" s="14" t="s">
        <v>68</v>
      </c>
      <c r="B31" s="25">
        <v>1461.29</v>
      </c>
      <c r="C31" s="25">
        <v>195.148</v>
      </c>
      <c r="D31" s="26">
        <f>C31/B31*10</f>
        <v>1.3354501844260893</v>
      </c>
      <c r="E31" s="25">
        <v>9562.11</v>
      </c>
      <c r="F31" s="25">
        <v>1300.478</v>
      </c>
      <c r="G31" s="26">
        <f t="shared" si="6"/>
        <v>1.360032461454637</v>
      </c>
      <c r="H31" s="25">
        <v>2434.16</v>
      </c>
      <c r="I31" s="25">
        <v>366.339</v>
      </c>
      <c r="J31" s="26">
        <f t="shared" si="10"/>
        <v>1.5049914549577679</v>
      </c>
      <c r="K31" s="25">
        <v>11996.27</v>
      </c>
      <c r="L31" s="25">
        <v>1666.817</v>
      </c>
      <c r="M31" s="26">
        <f t="shared" si="8"/>
        <v>1.3894460528147499</v>
      </c>
      <c r="N31" s="25"/>
      <c r="O31" s="25"/>
      <c r="P31" s="26"/>
      <c r="Q31" s="25"/>
      <c r="R31" s="25"/>
      <c r="S31" s="26"/>
      <c r="T31" s="25"/>
      <c r="U31" s="25"/>
      <c r="V31" s="26"/>
      <c r="W31" s="25">
        <f t="shared" si="2"/>
        <v>13457.560000000001</v>
      </c>
      <c r="X31" s="25">
        <f t="shared" si="2"/>
        <v>1861.965</v>
      </c>
      <c r="Y31" s="26">
        <f t="shared" si="3"/>
        <v>1.3835829080457376</v>
      </c>
      <c r="Z31" s="25">
        <f>SUM(Z32:Z36)</f>
        <v>13585.82</v>
      </c>
      <c r="AA31" s="25">
        <f>SUM(AA32:AA36)</f>
        <v>1873.935</v>
      </c>
      <c r="AB31" s="162">
        <f t="shared" si="4"/>
        <v>1.3793315383245177</v>
      </c>
      <c r="AC31" s="159"/>
      <c r="AD31" s="160"/>
    </row>
    <row r="32" spans="1:30" s="161" customFormat="1" ht="12.75">
      <c r="A32" s="111" t="s">
        <v>8</v>
      </c>
      <c r="B32" s="29"/>
      <c r="C32" s="29"/>
      <c r="D32" s="30"/>
      <c r="E32" s="29">
        <v>521.1</v>
      </c>
      <c r="F32" s="29">
        <v>83.803</v>
      </c>
      <c r="G32" s="30">
        <f t="shared" si="6"/>
        <v>1.6081942045672615</v>
      </c>
      <c r="H32" s="29">
        <v>173.36</v>
      </c>
      <c r="I32" s="29">
        <v>20.038</v>
      </c>
      <c r="J32" s="30">
        <f t="shared" si="10"/>
        <v>1.1558606368251036</v>
      </c>
      <c r="K32" s="29">
        <v>694.46</v>
      </c>
      <c r="L32" s="29">
        <v>103.841</v>
      </c>
      <c r="M32" s="30">
        <f t="shared" si="8"/>
        <v>1.49527690579731</v>
      </c>
      <c r="N32" s="29"/>
      <c r="O32" s="29"/>
      <c r="P32" s="30"/>
      <c r="Q32" s="29"/>
      <c r="R32" s="29"/>
      <c r="S32" s="30"/>
      <c r="T32" s="29"/>
      <c r="U32" s="29"/>
      <c r="V32" s="30"/>
      <c r="W32" s="29">
        <f t="shared" si="2"/>
        <v>694.46</v>
      </c>
      <c r="X32" s="29">
        <f t="shared" si="2"/>
        <v>103.841</v>
      </c>
      <c r="Y32" s="30">
        <f t="shared" si="3"/>
        <v>1.49527690579731</v>
      </c>
      <c r="Z32" s="29">
        <v>694.46</v>
      </c>
      <c r="AA32" s="29">
        <v>103.841</v>
      </c>
      <c r="AB32" s="163">
        <f t="shared" si="4"/>
        <v>1.49527690579731</v>
      </c>
      <c r="AC32" s="164"/>
      <c r="AD32" s="160"/>
    </row>
    <row r="33" spans="1:30" s="161" customFormat="1" ht="12.75">
      <c r="A33" s="111" t="s">
        <v>101</v>
      </c>
      <c r="B33" s="72">
        <v>3.69</v>
      </c>
      <c r="C33" s="30">
        <v>0.847</v>
      </c>
      <c r="D33" s="30">
        <f>C33/B33*10</f>
        <v>2.2953929539295395</v>
      </c>
      <c r="E33" s="29"/>
      <c r="F33" s="29"/>
      <c r="G33" s="30"/>
      <c r="H33" s="30">
        <v>1.05</v>
      </c>
      <c r="I33" s="30">
        <v>0.555</v>
      </c>
      <c r="J33" s="30">
        <f t="shared" si="10"/>
        <v>5.285714285714286</v>
      </c>
      <c r="K33" s="72">
        <v>1.05</v>
      </c>
      <c r="L33" s="30">
        <v>0.555</v>
      </c>
      <c r="M33" s="30">
        <f t="shared" si="8"/>
        <v>5.285714285714286</v>
      </c>
      <c r="N33" s="29"/>
      <c r="O33" s="29"/>
      <c r="P33" s="30"/>
      <c r="Q33" s="29"/>
      <c r="R33" s="29"/>
      <c r="S33" s="30"/>
      <c r="T33" s="29"/>
      <c r="U33" s="29"/>
      <c r="V33" s="30"/>
      <c r="W33" s="72">
        <f t="shared" si="2"/>
        <v>4.74</v>
      </c>
      <c r="X33" s="30">
        <f t="shared" si="2"/>
        <v>1.4020000000000001</v>
      </c>
      <c r="Y33" s="30">
        <f t="shared" si="3"/>
        <v>2.9578059071729963</v>
      </c>
      <c r="Z33" s="72">
        <v>4.74</v>
      </c>
      <c r="AA33" s="72">
        <v>1.402</v>
      </c>
      <c r="AB33" s="163">
        <f t="shared" si="4"/>
        <v>2.957805907172996</v>
      </c>
      <c r="AC33" s="159"/>
      <c r="AD33" s="157"/>
    </row>
    <row r="34" spans="1:30" ht="12.75">
      <c r="A34" s="111" t="s">
        <v>31</v>
      </c>
      <c r="B34" s="29"/>
      <c r="C34" s="29"/>
      <c r="D34" s="30"/>
      <c r="E34" s="29"/>
      <c r="F34" s="29"/>
      <c r="G34" s="30"/>
      <c r="H34" s="72">
        <v>4.83</v>
      </c>
      <c r="I34" s="72">
        <v>3.977</v>
      </c>
      <c r="J34" s="30">
        <f t="shared" si="10"/>
        <v>8.233954451345756</v>
      </c>
      <c r="K34" s="72">
        <v>4.83</v>
      </c>
      <c r="L34" s="72">
        <v>3.977</v>
      </c>
      <c r="M34" s="30">
        <f t="shared" si="8"/>
        <v>8.233954451345756</v>
      </c>
      <c r="N34" s="29"/>
      <c r="O34" s="29"/>
      <c r="P34" s="30"/>
      <c r="Q34" s="29"/>
      <c r="R34" s="29"/>
      <c r="S34" s="30"/>
      <c r="T34" s="29"/>
      <c r="U34" s="29"/>
      <c r="V34" s="30"/>
      <c r="W34" s="72">
        <f t="shared" si="2"/>
        <v>4.83</v>
      </c>
      <c r="X34" s="30">
        <f t="shared" si="2"/>
        <v>3.977</v>
      </c>
      <c r="Y34" s="30">
        <f t="shared" si="3"/>
        <v>8.233954451345756</v>
      </c>
      <c r="Z34" s="72">
        <v>4.83</v>
      </c>
      <c r="AA34" s="72">
        <v>3.977</v>
      </c>
      <c r="AB34" s="163">
        <f t="shared" si="4"/>
        <v>8.233954451345756</v>
      </c>
      <c r="AC34" s="159"/>
      <c r="AD34" s="157"/>
    </row>
    <row r="35" spans="1:30" ht="12.75">
      <c r="A35" s="111" t="s">
        <v>46</v>
      </c>
      <c r="B35" s="29">
        <v>1455.26</v>
      </c>
      <c r="C35" s="29">
        <v>193.262</v>
      </c>
      <c r="D35" s="30">
        <f>C35/B35*10</f>
        <v>1.3280238582796202</v>
      </c>
      <c r="E35" s="29">
        <v>8460.92</v>
      </c>
      <c r="F35" s="29">
        <v>1053.776</v>
      </c>
      <c r="G35" s="30">
        <f t="shared" si="6"/>
        <v>1.2454626683623058</v>
      </c>
      <c r="H35" s="29">
        <v>1892.72</v>
      </c>
      <c r="I35" s="29">
        <v>207.251</v>
      </c>
      <c r="J35" s="30">
        <f t="shared" si="10"/>
        <v>1.0949902785409358</v>
      </c>
      <c r="K35" s="29">
        <v>10353.64</v>
      </c>
      <c r="L35" s="29">
        <v>1261.027</v>
      </c>
      <c r="M35" s="30">
        <f t="shared" si="8"/>
        <v>1.217955231203712</v>
      </c>
      <c r="N35" s="29"/>
      <c r="O35" s="29"/>
      <c r="P35" s="30"/>
      <c r="Q35" s="29"/>
      <c r="R35" s="29"/>
      <c r="S35" s="30"/>
      <c r="T35" s="29"/>
      <c r="U35" s="29"/>
      <c r="V35" s="30"/>
      <c r="W35" s="29">
        <f t="shared" si="2"/>
        <v>11808.9</v>
      </c>
      <c r="X35" s="29">
        <f t="shared" si="2"/>
        <v>1454.289</v>
      </c>
      <c r="Y35" s="30">
        <f t="shared" si="3"/>
        <v>1.231519447196606</v>
      </c>
      <c r="Z35" s="29">
        <v>11937.16</v>
      </c>
      <c r="AA35" s="29">
        <v>1466.259</v>
      </c>
      <c r="AB35" s="163">
        <f t="shared" si="4"/>
        <v>1.228314775038619</v>
      </c>
      <c r="AC35" s="164"/>
      <c r="AD35" s="157"/>
    </row>
    <row r="36" spans="1:30" s="161" customFormat="1" ht="13.5" thickBot="1">
      <c r="A36" s="109" t="s">
        <v>56</v>
      </c>
      <c r="B36" s="35">
        <v>2.34</v>
      </c>
      <c r="C36" s="35">
        <v>1.039</v>
      </c>
      <c r="D36" s="36">
        <f>C36/B36*10</f>
        <v>4.44017094017094</v>
      </c>
      <c r="E36" s="35">
        <v>580.09</v>
      </c>
      <c r="F36" s="35">
        <v>162.899</v>
      </c>
      <c r="G36" s="36">
        <f t="shared" si="6"/>
        <v>2.8081676981158092</v>
      </c>
      <c r="H36" s="35">
        <v>362.2</v>
      </c>
      <c r="I36" s="35">
        <v>134.518</v>
      </c>
      <c r="J36" s="36">
        <f t="shared" si="10"/>
        <v>3.7139149641082274</v>
      </c>
      <c r="K36" s="35">
        <v>942.29</v>
      </c>
      <c r="L36" s="35">
        <v>297.417</v>
      </c>
      <c r="M36" s="36">
        <f t="shared" si="8"/>
        <v>3.1563213023591463</v>
      </c>
      <c r="N36" s="35"/>
      <c r="O36" s="35"/>
      <c r="P36" s="36"/>
      <c r="Q36" s="35"/>
      <c r="R36" s="35"/>
      <c r="S36" s="36"/>
      <c r="T36" s="35"/>
      <c r="U36" s="35"/>
      <c r="V36" s="36"/>
      <c r="W36" s="35">
        <f t="shared" si="2"/>
        <v>944.63</v>
      </c>
      <c r="X36" s="35">
        <f t="shared" si="2"/>
        <v>298.45599999999996</v>
      </c>
      <c r="Y36" s="36">
        <f t="shared" si="3"/>
        <v>3.1595016038025463</v>
      </c>
      <c r="Z36" s="35">
        <v>944.63</v>
      </c>
      <c r="AA36" s="35">
        <v>298.456</v>
      </c>
      <c r="AB36" s="166">
        <f t="shared" si="4"/>
        <v>3.159501603802547</v>
      </c>
      <c r="AC36" s="159"/>
      <c r="AD36" s="160"/>
    </row>
    <row r="37" spans="1:30" s="161" customFormat="1" ht="12.75">
      <c r="A37" s="14" t="s">
        <v>102</v>
      </c>
      <c r="B37" s="25">
        <v>187.69</v>
      </c>
      <c r="C37" s="25">
        <v>45.063</v>
      </c>
      <c r="D37" s="26">
        <f>C37/B37*10</f>
        <v>2.4009270605786135</v>
      </c>
      <c r="E37" s="25">
        <v>557.19</v>
      </c>
      <c r="F37" s="25">
        <v>235.927</v>
      </c>
      <c r="G37" s="26">
        <f t="shared" si="6"/>
        <v>4.234228898580376</v>
      </c>
      <c r="H37" s="25">
        <v>978.41</v>
      </c>
      <c r="I37" s="25">
        <v>309.184</v>
      </c>
      <c r="J37" s="26">
        <f t="shared" si="10"/>
        <v>3.160065821077054</v>
      </c>
      <c r="K37" s="25">
        <v>1535.6</v>
      </c>
      <c r="L37" s="25">
        <v>545.111</v>
      </c>
      <c r="M37" s="26">
        <f t="shared" si="8"/>
        <v>3.549824172961709</v>
      </c>
      <c r="N37" s="25">
        <v>5460</v>
      </c>
      <c r="O37" s="25">
        <v>455.24</v>
      </c>
      <c r="P37" s="26">
        <f>O37/N37*10</f>
        <v>0.8337728937728938</v>
      </c>
      <c r="Q37" s="25">
        <v>90.6</v>
      </c>
      <c r="R37" s="118">
        <v>7.701</v>
      </c>
      <c r="S37" s="26">
        <f>R37/Q37*10</f>
        <v>0.8500000000000001</v>
      </c>
      <c r="T37" s="25">
        <v>5550.6</v>
      </c>
      <c r="U37" s="25">
        <v>462.941</v>
      </c>
      <c r="V37" s="26">
        <f>U37/T37*10</f>
        <v>0.8340377616834215</v>
      </c>
      <c r="W37" s="25">
        <f t="shared" si="2"/>
        <v>7273.89</v>
      </c>
      <c r="X37" s="25">
        <f t="shared" si="2"/>
        <v>1053.115</v>
      </c>
      <c r="Y37" s="26">
        <f t="shared" si="3"/>
        <v>1.4478016577099737</v>
      </c>
      <c r="Z37" s="25">
        <f>SUM(Z38:Z45)</f>
        <v>7273.889999999999</v>
      </c>
      <c r="AA37" s="25">
        <f>SUM(AA38:AA45)</f>
        <v>1053.115</v>
      </c>
      <c r="AB37" s="162">
        <f t="shared" si="4"/>
        <v>1.4478016577099737</v>
      </c>
      <c r="AC37" s="159"/>
      <c r="AD37" s="160"/>
    </row>
    <row r="38" spans="1:30" ht="12.75">
      <c r="A38" s="111" t="s">
        <v>0</v>
      </c>
      <c r="B38" s="72">
        <v>1.12</v>
      </c>
      <c r="C38" s="30">
        <v>0.439</v>
      </c>
      <c r="D38" s="30">
        <f>C38/B38*10</f>
        <v>3.9196428571428568</v>
      </c>
      <c r="E38" s="29">
        <v>17.88</v>
      </c>
      <c r="F38" s="72">
        <v>2.524</v>
      </c>
      <c r="G38" s="30">
        <f>F38/E38*10</f>
        <v>1.4116331096196868</v>
      </c>
      <c r="H38" s="30">
        <v>0.03</v>
      </c>
      <c r="I38" s="30">
        <v>0.024</v>
      </c>
      <c r="J38" s="30">
        <f t="shared" si="10"/>
        <v>8</v>
      </c>
      <c r="K38" s="29">
        <v>17.91</v>
      </c>
      <c r="L38" s="72">
        <v>2.548</v>
      </c>
      <c r="M38" s="30">
        <f t="shared" si="8"/>
        <v>1.4226689000558348</v>
      </c>
      <c r="N38" s="29"/>
      <c r="O38" s="29"/>
      <c r="P38" s="30"/>
      <c r="Q38" s="29"/>
      <c r="R38" s="29"/>
      <c r="S38" s="30"/>
      <c r="T38" s="29"/>
      <c r="U38" s="29"/>
      <c r="V38" s="30"/>
      <c r="W38" s="29">
        <f aca="true" t="shared" si="11" ref="W38:X69">T38+K38+B38</f>
        <v>19.03</v>
      </c>
      <c r="X38" s="72">
        <f t="shared" si="11"/>
        <v>2.987</v>
      </c>
      <c r="Y38" s="30">
        <f t="shared" si="3"/>
        <v>1.5696269048870204</v>
      </c>
      <c r="Z38" s="29">
        <v>19.03</v>
      </c>
      <c r="AA38" s="72">
        <v>2.987</v>
      </c>
      <c r="AB38" s="163">
        <f t="shared" si="4"/>
        <v>1.5696269048870204</v>
      </c>
      <c r="AC38" s="165"/>
      <c r="AD38" s="167"/>
    </row>
    <row r="39" spans="1:29" s="161" customFormat="1" ht="12.75">
      <c r="A39" s="111" t="s">
        <v>4</v>
      </c>
      <c r="B39" s="29"/>
      <c r="C39" s="29"/>
      <c r="D39" s="30"/>
      <c r="E39" s="29"/>
      <c r="F39" s="72"/>
      <c r="G39" s="30"/>
      <c r="H39" s="30">
        <v>0.01</v>
      </c>
      <c r="I39" s="30">
        <v>0.008</v>
      </c>
      <c r="J39" s="30">
        <f t="shared" si="10"/>
        <v>8</v>
      </c>
      <c r="K39" s="30">
        <v>0.01</v>
      </c>
      <c r="L39" s="30">
        <v>0.008</v>
      </c>
      <c r="M39" s="30">
        <f t="shared" si="8"/>
        <v>8</v>
      </c>
      <c r="N39" s="29">
        <v>11</v>
      </c>
      <c r="O39" s="72">
        <v>4.95</v>
      </c>
      <c r="P39" s="30">
        <f>O39/N39*10</f>
        <v>4.5</v>
      </c>
      <c r="Q39" s="29"/>
      <c r="R39" s="29"/>
      <c r="S39" s="30"/>
      <c r="T39" s="29">
        <v>11</v>
      </c>
      <c r="U39" s="72">
        <v>4.95</v>
      </c>
      <c r="V39" s="30">
        <f>U39/T39*10</f>
        <v>4.5</v>
      </c>
      <c r="W39" s="29">
        <f t="shared" si="11"/>
        <v>11.01</v>
      </c>
      <c r="X39" s="72">
        <f t="shared" si="11"/>
        <v>4.958</v>
      </c>
      <c r="Y39" s="30">
        <f t="shared" si="3"/>
        <v>4.503178928247048</v>
      </c>
      <c r="Z39" s="29">
        <v>11.01</v>
      </c>
      <c r="AA39" s="72">
        <v>4.958</v>
      </c>
      <c r="AB39" s="163">
        <f t="shared" si="4"/>
        <v>4.503178928247048</v>
      </c>
      <c r="AC39" s="165"/>
    </row>
    <row r="40" spans="1:30" ht="12.75">
      <c r="A40" s="111" t="s">
        <v>25</v>
      </c>
      <c r="B40" s="72">
        <v>3.22</v>
      </c>
      <c r="C40" s="72">
        <v>0.622</v>
      </c>
      <c r="D40" s="30">
        <f>C40/B40*10</f>
        <v>1.9316770186335401</v>
      </c>
      <c r="E40" s="29">
        <v>152.85</v>
      </c>
      <c r="F40" s="29">
        <v>22.858</v>
      </c>
      <c r="G40" s="30">
        <f>F40/E40*10</f>
        <v>1.4954530585541381</v>
      </c>
      <c r="H40" s="29">
        <v>11.54</v>
      </c>
      <c r="I40" s="72">
        <v>4.577</v>
      </c>
      <c r="J40" s="30">
        <f t="shared" si="10"/>
        <v>3.966204506065858</v>
      </c>
      <c r="K40" s="29">
        <v>164.39</v>
      </c>
      <c r="L40" s="29">
        <v>27.435</v>
      </c>
      <c r="M40" s="30">
        <f t="shared" si="8"/>
        <v>1.6688971348622181</v>
      </c>
      <c r="N40" s="29"/>
      <c r="O40" s="29"/>
      <c r="P40" s="30"/>
      <c r="Q40" s="29"/>
      <c r="R40" s="29"/>
      <c r="S40" s="30"/>
      <c r="T40" s="29"/>
      <c r="U40" s="29"/>
      <c r="V40" s="30"/>
      <c r="W40" s="29">
        <f t="shared" si="11"/>
        <v>167.60999999999999</v>
      </c>
      <c r="X40" s="29">
        <f t="shared" si="11"/>
        <v>28.057</v>
      </c>
      <c r="Y40" s="30">
        <f t="shared" si="3"/>
        <v>1.6739454686474555</v>
      </c>
      <c r="Z40" s="29">
        <v>167.61</v>
      </c>
      <c r="AA40" s="29">
        <v>28.057</v>
      </c>
      <c r="AB40" s="163">
        <f t="shared" si="4"/>
        <v>1.6739454686474553</v>
      </c>
      <c r="AC40" s="168"/>
      <c r="AD40" s="167"/>
    </row>
    <row r="41" spans="1:29" s="161" customFormat="1" ht="12.75">
      <c r="A41" s="111" t="s">
        <v>36</v>
      </c>
      <c r="B41" s="29"/>
      <c r="C41" s="29"/>
      <c r="D41" s="30"/>
      <c r="E41" s="29"/>
      <c r="F41" s="29"/>
      <c r="G41" s="30"/>
      <c r="H41" s="30">
        <v>1.02</v>
      </c>
      <c r="I41" s="30">
        <v>0.836</v>
      </c>
      <c r="J41" s="30">
        <f t="shared" si="10"/>
        <v>8.196078431372548</v>
      </c>
      <c r="K41" s="30">
        <v>1.02</v>
      </c>
      <c r="L41" s="30">
        <v>0.836</v>
      </c>
      <c r="M41" s="30">
        <f t="shared" si="8"/>
        <v>8.196078431372548</v>
      </c>
      <c r="N41" s="29"/>
      <c r="O41" s="29"/>
      <c r="P41" s="30"/>
      <c r="Q41" s="29"/>
      <c r="R41" s="29"/>
      <c r="S41" s="30"/>
      <c r="T41" s="29"/>
      <c r="U41" s="29"/>
      <c r="V41" s="30"/>
      <c r="W41" s="30">
        <f t="shared" si="11"/>
        <v>1.02</v>
      </c>
      <c r="X41" s="30">
        <f t="shared" si="11"/>
        <v>0.836</v>
      </c>
      <c r="Y41" s="30">
        <f t="shared" si="3"/>
        <v>8.196078431372548</v>
      </c>
      <c r="Z41" s="30">
        <v>1.02</v>
      </c>
      <c r="AA41" s="30">
        <v>0.836</v>
      </c>
      <c r="AB41" s="163">
        <f t="shared" si="4"/>
        <v>8.196078431372548</v>
      </c>
      <c r="AC41" s="165"/>
    </row>
    <row r="42" spans="1:29" ht="12.75">
      <c r="A42" s="111" t="s">
        <v>41</v>
      </c>
      <c r="B42" s="29">
        <v>36.5</v>
      </c>
      <c r="C42" s="29">
        <v>6.81</v>
      </c>
      <c r="D42" s="30">
        <f>C42/B42*10</f>
        <v>1.8657534246575342</v>
      </c>
      <c r="E42" s="29">
        <v>133.73</v>
      </c>
      <c r="F42" s="29">
        <v>118.853</v>
      </c>
      <c r="G42" s="30">
        <f aca="true" t="shared" si="12" ref="G42:G47">F42/E42*10</f>
        <v>8.887534584610783</v>
      </c>
      <c r="H42" s="29">
        <v>641.13</v>
      </c>
      <c r="I42" s="29">
        <v>116.988</v>
      </c>
      <c r="J42" s="30">
        <f t="shared" si="10"/>
        <v>1.8247157362781339</v>
      </c>
      <c r="K42" s="29">
        <v>774.86</v>
      </c>
      <c r="L42" s="29">
        <v>235.841</v>
      </c>
      <c r="M42" s="30">
        <f t="shared" si="8"/>
        <v>3.0436594997806052</v>
      </c>
      <c r="N42" s="29"/>
      <c r="O42" s="29"/>
      <c r="P42" s="30"/>
      <c r="Q42" s="29"/>
      <c r="R42" s="29"/>
      <c r="S42" s="30"/>
      <c r="T42" s="29"/>
      <c r="U42" s="29"/>
      <c r="V42" s="30"/>
      <c r="W42" s="29">
        <f t="shared" si="11"/>
        <v>811.36</v>
      </c>
      <c r="X42" s="29">
        <f t="shared" si="11"/>
        <v>242.651</v>
      </c>
      <c r="Y42" s="30">
        <f t="shared" si="3"/>
        <v>2.990669986196017</v>
      </c>
      <c r="Z42" s="29">
        <v>811.36</v>
      </c>
      <c r="AA42" s="29">
        <v>242.651</v>
      </c>
      <c r="AB42" s="163">
        <f t="shared" si="4"/>
        <v>2.990669986196017</v>
      </c>
      <c r="AC42" s="165"/>
    </row>
    <row r="43" spans="1:29" ht="12.75">
      <c r="A43" s="111" t="s">
        <v>11</v>
      </c>
      <c r="B43" s="29">
        <v>55.05</v>
      </c>
      <c r="C43" s="29">
        <v>18.272</v>
      </c>
      <c r="D43" s="30">
        <f>C43/B43*10</f>
        <v>3.319164396003633</v>
      </c>
      <c r="E43" s="29">
        <v>138.55</v>
      </c>
      <c r="F43" s="29">
        <v>64.849</v>
      </c>
      <c r="G43" s="30">
        <f t="shared" si="12"/>
        <v>4.680548538433778</v>
      </c>
      <c r="H43" s="29">
        <v>257.17</v>
      </c>
      <c r="I43" s="29">
        <v>169.56</v>
      </c>
      <c r="J43" s="30">
        <f t="shared" si="10"/>
        <v>6.593304040129098</v>
      </c>
      <c r="K43" s="29">
        <v>395.72</v>
      </c>
      <c r="L43" s="29">
        <v>234.409</v>
      </c>
      <c r="M43" s="30">
        <f t="shared" si="8"/>
        <v>5.923607601334276</v>
      </c>
      <c r="N43" s="29">
        <v>5449</v>
      </c>
      <c r="O43" s="29">
        <v>450.29</v>
      </c>
      <c r="P43" s="30"/>
      <c r="Q43" s="29">
        <v>90.6</v>
      </c>
      <c r="R43" s="72">
        <v>7.701</v>
      </c>
      <c r="S43" s="30">
        <f>R43/Q43*10</f>
        <v>0.8500000000000001</v>
      </c>
      <c r="T43" s="29">
        <v>5539.6</v>
      </c>
      <c r="U43" s="29">
        <v>457.991</v>
      </c>
      <c r="V43" s="30">
        <f>U43/T43*10</f>
        <v>0.8267582496931186</v>
      </c>
      <c r="W43" s="29">
        <f t="shared" si="11"/>
        <v>5990.370000000001</v>
      </c>
      <c r="X43" s="29">
        <f t="shared" si="11"/>
        <v>710.672</v>
      </c>
      <c r="Y43" s="30">
        <f t="shared" si="3"/>
        <v>1.1863574370197498</v>
      </c>
      <c r="Z43" s="29">
        <v>5990.37</v>
      </c>
      <c r="AA43" s="29">
        <v>710.672</v>
      </c>
      <c r="AB43" s="163">
        <f t="shared" si="4"/>
        <v>1.18635743701975</v>
      </c>
      <c r="AC43" s="165"/>
    </row>
    <row r="44" spans="1:30" s="165" customFormat="1" ht="12.75">
      <c r="A44" s="111" t="s">
        <v>59</v>
      </c>
      <c r="B44" s="29">
        <v>91.8</v>
      </c>
      <c r="C44" s="29">
        <v>18.92</v>
      </c>
      <c r="D44" s="30">
        <f>C44/B44*10</f>
        <v>2.061002178649238</v>
      </c>
      <c r="E44" s="29">
        <v>111.78</v>
      </c>
      <c r="F44" s="29">
        <v>22.533</v>
      </c>
      <c r="G44" s="30">
        <f t="shared" si="12"/>
        <v>2.015834675254965</v>
      </c>
      <c r="H44" s="29">
        <v>67.51</v>
      </c>
      <c r="I44" s="29">
        <v>17.191</v>
      </c>
      <c r="J44" s="30">
        <f t="shared" si="10"/>
        <v>2.5464375648052133</v>
      </c>
      <c r="K44" s="29">
        <v>179.29</v>
      </c>
      <c r="L44" s="29">
        <v>39.724</v>
      </c>
      <c r="M44" s="30">
        <f t="shared" si="8"/>
        <v>2.2156283116738247</v>
      </c>
      <c r="N44" s="29"/>
      <c r="O44" s="29"/>
      <c r="P44" s="30"/>
      <c r="Q44" s="29"/>
      <c r="R44" s="29"/>
      <c r="S44" s="30"/>
      <c r="T44" s="29"/>
      <c r="U44" s="29"/>
      <c r="V44" s="30"/>
      <c r="W44" s="29">
        <f t="shared" si="11"/>
        <v>271.09</v>
      </c>
      <c r="X44" s="29">
        <f t="shared" si="11"/>
        <v>58.644</v>
      </c>
      <c r="Y44" s="30">
        <f t="shared" si="3"/>
        <v>2.1632668117599323</v>
      </c>
      <c r="Z44" s="29">
        <v>271.09</v>
      </c>
      <c r="AA44" s="29">
        <v>58.644</v>
      </c>
      <c r="AB44" s="163">
        <f t="shared" si="4"/>
        <v>2.1632668117599323</v>
      </c>
      <c r="AC44" s="169"/>
      <c r="AD44" s="168"/>
    </row>
    <row r="45" spans="1:29" s="165" customFormat="1" ht="13.5" thickBot="1">
      <c r="A45" s="109" t="s">
        <v>54</v>
      </c>
      <c r="B45" s="35"/>
      <c r="C45" s="35"/>
      <c r="D45" s="36"/>
      <c r="E45" s="93">
        <v>2.4</v>
      </c>
      <c r="F45" s="93">
        <v>4.31</v>
      </c>
      <c r="G45" s="36">
        <f t="shared" si="12"/>
        <v>17.958333333333332</v>
      </c>
      <c r="H45" s="35"/>
      <c r="I45" s="35"/>
      <c r="J45" s="36"/>
      <c r="K45" s="93">
        <v>2.4</v>
      </c>
      <c r="L45" s="93">
        <v>4.31</v>
      </c>
      <c r="M45" s="36">
        <f t="shared" si="8"/>
        <v>17.958333333333332</v>
      </c>
      <c r="N45" s="35"/>
      <c r="O45" s="35"/>
      <c r="P45" s="36"/>
      <c r="Q45" s="35"/>
      <c r="R45" s="35"/>
      <c r="S45" s="36"/>
      <c r="T45" s="35"/>
      <c r="U45" s="35"/>
      <c r="V45" s="36"/>
      <c r="W45" s="93">
        <f t="shared" si="11"/>
        <v>2.4</v>
      </c>
      <c r="X45" s="93">
        <f t="shared" si="11"/>
        <v>4.31</v>
      </c>
      <c r="Y45" s="36">
        <f t="shared" si="3"/>
        <v>17.958333333333332</v>
      </c>
      <c r="Z45" s="93">
        <v>2.4</v>
      </c>
      <c r="AA45" s="93">
        <v>4.31</v>
      </c>
      <c r="AB45" s="166">
        <f t="shared" si="4"/>
        <v>17.958333333333332</v>
      </c>
      <c r="AC45" s="169"/>
    </row>
    <row r="46" spans="1:29" s="161" customFormat="1" ht="12.75">
      <c r="A46" s="14" t="s">
        <v>64</v>
      </c>
      <c r="B46" s="25">
        <v>447.43</v>
      </c>
      <c r="C46" s="25">
        <v>90.201</v>
      </c>
      <c r="D46" s="26">
        <f>C46/B46*10</f>
        <v>2.015980153320072</v>
      </c>
      <c r="E46" s="25">
        <v>1342.34</v>
      </c>
      <c r="F46" s="25">
        <v>783.642</v>
      </c>
      <c r="G46" s="26">
        <f t="shared" si="12"/>
        <v>5.837880119790814</v>
      </c>
      <c r="H46" s="25">
        <v>5427.57</v>
      </c>
      <c r="I46" s="25">
        <v>1660.967</v>
      </c>
      <c r="J46" s="26">
        <f>I46/H46*10</f>
        <v>3.060240586487139</v>
      </c>
      <c r="K46" s="25">
        <v>6769.91</v>
      </c>
      <c r="L46" s="25">
        <v>2444.609</v>
      </c>
      <c r="M46" s="26">
        <f t="shared" si="8"/>
        <v>3.6109918743380636</v>
      </c>
      <c r="N46" s="25">
        <v>2164.22</v>
      </c>
      <c r="O46" s="25">
        <v>229.723</v>
      </c>
      <c r="P46" s="26">
        <f>O46/N46*10</f>
        <v>1.0614586317472348</v>
      </c>
      <c r="Q46" s="25">
        <v>145.54</v>
      </c>
      <c r="R46" s="25">
        <v>32.897</v>
      </c>
      <c r="S46" s="26">
        <f>R46/Q46*10</f>
        <v>2.260340799780129</v>
      </c>
      <c r="T46" s="25">
        <v>2309.76</v>
      </c>
      <c r="U46" s="25">
        <v>262.62</v>
      </c>
      <c r="V46" s="26">
        <f>U46/T46*10</f>
        <v>1.137001246882793</v>
      </c>
      <c r="W46" s="25">
        <f t="shared" si="11"/>
        <v>9527.1</v>
      </c>
      <c r="X46" s="25">
        <f t="shared" si="11"/>
        <v>2797.43</v>
      </c>
      <c r="Y46" s="26">
        <f t="shared" si="3"/>
        <v>2.9362870128370644</v>
      </c>
      <c r="Z46" s="25">
        <f>SUM(Z47:Z62)</f>
        <v>9527.199999999997</v>
      </c>
      <c r="AA46" s="25">
        <f>SUM(AA47:AA62)</f>
        <v>2797.532</v>
      </c>
      <c r="AB46" s="162">
        <f t="shared" si="4"/>
        <v>2.9363632546813347</v>
      </c>
      <c r="AC46" s="165"/>
    </row>
    <row r="47" spans="1:29" s="165" customFormat="1" ht="12.75">
      <c r="A47" s="111" t="s">
        <v>88</v>
      </c>
      <c r="B47" s="29"/>
      <c r="C47" s="29"/>
      <c r="D47" s="30"/>
      <c r="E47" s="29">
        <v>17.07</v>
      </c>
      <c r="F47" s="29">
        <v>15.93</v>
      </c>
      <c r="G47" s="30">
        <f t="shared" si="12"/>
        <v>9.332161687170474</v>
      </c>
      <c r="H47" s="30">
        <v>0.09</v>
      </c>
      <c r="I47" s="30">
        <v>0.06</v>
      </c>
      <c r="J47" s="30">
        <f>I47/H47*10</f>
        <v>6.666666666666666</v>
      </c>
      <c r="K47" s="29">
        <v>17.16</v>
      </c>
      <c r="L47" s="29">
        <v>15.99</v>
      </c>
      <c r="M47" s="30">
        <f t="shared" si="8"/>
        <v>9.318181818181818</v>
      </c>
      <c r="N47" s="29"/>
      <c r="O47" s="29"/>
      <c r="P47" s="30"/>
      <c r="Q47" s="29"/>
      <c r="R47" s="29"/>
      <c r="S47" s="30"/>
      <c r="T47" s="29"/>
      <c r="U47" s="29"/>
      <c r="V47" s="30"/>
      <c r="W47" s="29">
        <f t="shared" si="11"/>
        <v>17.16</v>
      </c>
      <c r="X47" s="29">
        <f t="shared" si="11"/>
        <v>15.99</v>
      </c>
      <c r="Y47" s="30">
        <f t="shared" si="3"/>
        <v>9.318181818181818</v>
      </c>
      <c r="Z47" s="29">
        <v>17.16</v>
      </c>
      <c r="AA47" s="29">
        <v>15.99</v>
      </c>
      <c r="AB47" s="163">
        <f t="shared" si="4"/>
        <v>9.318181818181818</v>
      </c>
      <c r="AC47" s="168"/>
    </row>
    <row r="48" spans="1:29" s="161" customFormat="1" ht="12.75">
      <c r="A48" s="111" t="s">
        <v>123</v>
      </c>
      <c r="B48" s="29"/>
      <c r="C48" s="29"/>
      <c r="D48" s="30"/>
      <c r="E48" s="29"/>
      <c r="F48" s="29"/>
      <c r="G48" s="30"/>
      <c r="H48" s="30">
        <v>0.09</v>
      </c>
      <c r="I48" s="30">
        <v>0.13</v>
      </c>
      <c r="J48" s="30">
        <f>I48/H48*10</f>
        <v>14.444444444444446</v>
      </c>
      <c r="K48" s="30">
        <v>0.09</v>
      </c>
      <c r="L48" s="30">
        <v>0.13</v>
      </c>
      <c r="M48" s="30">
        <f t="shared" si="8"/>
        <v>14.444444444444446</v>
      </c>
      <c r="N48" s="29"/>
      <c r="O48" s="29"/>
      <c r="P48" s="30"/>
      <c r="Q48" s="29"/>
      <c r="R48" s="29"/>
      <c r="S48" s="30"/>
      <c r="T48" s="29"/>
      <c r="U48" s="29"/>
      <c r="V48" s="30"/>
      <c r="W48" s="30">
        <f t="shared" si="11"/>
        <v>0.09</v>
      </c>
      <c r="X48" s="30">
        <f t="shared" si="11"/>
        <v>0.13</v>
      </c>
      <c r="Y48" s="30">
        <f t="shared" si="3"/>
        <v>14.444444444444446</v>
      </c>
      <c r="Z48" s="30">
        <f>W48+N48+E48</f>
        <v>0.09</v>
      </c>
      <c r="AA48" s="30">
        <f>X48+O48+F48</f>
        <v>0.13</v>
      </c>
      <c r="AB48" s="163">
        <f t="shared" si="4"/>
        <v>14.444444444444446</v>
      </c>
      <c r="AC48" s="165"/>
    </row>
    <row r="49" spans="1:29" ht="12.75">
      <c r="A49" s="111" t="s">
        <v>24</v>
      </c>
      <c r="B49" s="72">
        <v>8.32</v>
      </c>
      <c r="C49" s="72">
        <v>3.509</v>
      </c>
      <c r="D49" s="30">
        <f>C49/B49*10</f>
        <v>4.217548076923077</v>
      </c>
      <c r="E49" s="29">
        <v>41.07</v>
      </c>
      <c r="F49" s="29">
        <v>76.986</v>
      </c>
      <c r="G49" s="30">
        <f>F49/E49*10</f>
        <v>18.745069393718044</v>
      </c>
      <c r="H49" s="29">
        <v>111.62</v>
      </c>
      <c r="I49" s="29">
        <v>71.107</v>
      </c>
      <c r="J49" s="30">
        <f>I49/H49*10</f>
        <v>6.370453323777101</v>
      </c>
      <c r="K49" s="29">
        <v>152.69</v>
      </c>
      <c r="L49" s="29">
        <v>148.093</v>
      </c>
      <c r="M49" s="30">
        <f t="shared" si="8"/>
        <v>9.69893247756893</v>
      </c>
      <c r="N49" s="29"/>
      <c r="O49" s="29"/>
      <c r="P49" s="30"/>
      <c r="Q49" s="29"/>
      <c r="R49" s="29"/>
      <c r="S49" s="30"/>
      <c r="T49" s="29"/>
      <c r="U49" s="29"/>
      <c r="V49" s="30"/>
      <c r="W49" s="29">
        <f t="shared" si="11"/>
        <v>161.01</v>
      </c>
      <c r="X49" s="29">
        <f t="shared" si="11"/>
        <v>151.60199999999998</v>
      </c>
      <c r="Y49" s="30">
        <f t="shared" si="3"/>
        <v>9.41568846655487</v>
      </c>
      <c r="Z49" s="29">
        <v>161.01</v>
      </c>
      <c r="AA49" s="29">
        <v>151.602</v>
      </c>
      <c r="AB49" s="163">
        <f t="shared" si="4"/>
        <v>9.415688466554874</v>
      </c>
      <c r="AC49" s="165"/>
    </row>
    <row r="50" spans="1:29" s="161" customFormat="1" ht="12.75">
      <c r="A50" s="111" t="s">
        <v>89</v>
      </c>
      <c r="B50" s="29"/>
      <c r="C50" s="29"/>
      <c r="D50" s="30"/>
      <c r="E50" s="30">
        <v>0.01</v>
      </c>
      <c r="F50" s="30">
        <v>0.008</v>
      </c>
      <c r="G50" s="30">
        <f>F50/E50*10</f>
        <v>8</v>
      </c>
      <c r="H50" s="29"/>
      <c r="I50" s="29"/>
      <c r="J50" s="30"/>
      <c r="K50" s="30">
        <v>0.01</v>
      </c>
      <c r="L50" s="30">
        <v>0.008</v>
      </c>
      <c r="M50" s="30">
        <f t="shared" si="8"/>
        <v>8</v>
      </c>
      <c r="N50" s="29"/>
      <c r="O50" s="29"/>
      <c r="P50" s="30"/>
      <c r="Q50" s="29"/>
      <c r="R50" s="29"/>
      <c r="S50" s="30"/>
      <c r="T50" s="29"/>
      <c r="U50" s="29"/>
      <c r="V50" s="30"/>
      <c r="W50" s="30">
        <f t="shared" si="11"/>
        <v>0.01</v>
      </c>
      <c r="X50" s="30">
        <f t="shared" si="11"/>
        <v>0.008</v>
      </c>
      <c r="Y50" s="30">
        <f t="shared" si="3"/>
        <v>8</v>
      </c>
      <c r="Z50" s="30">
        <f>W50+N50+E50</f>
        <v>0.02</v>
      </c>
      <c r="AA50" s="30">
        <f>X50+O50+F50</f>
        <v>0.016</v>
      </c>
      <c r="AB50" s="163">
        <f t="shared" si="4"/>
        <v>8</v>
      </c>
      <c r="AC50" s="165"/>
    </row>
    <row r="51" spans="1:29" ht="12.75">
      <c r="A51" s="111" t="s">
        <v>27</v>
      </c>
      <c r="B51" s="29"/>
      <c r="C51" s="29"/>
      <c r="D51" s="30"/>
      <c r="E51" s="29"/>
      <c r="F51" s="29"/>
      <c r="G51" s="30"/>
      <c r="H51" s="30">
        <v>0.54</v>
      </c>
      <c r="I51" s="30">
        <v>0.664</v>
      </c>
      <c r="J51" s="30">
        <f>I51/H51*10</f>
        <v>12.296296296296296</v>
      </c>
      <c r="K51" s="30">
        <v>0.54</v>
      </c>
      <c r="L51" s="30">
        <v>0.664</v>
      </c>
      <c r="M51" s="30">
        <f t="shared" si="8"/>
        <v>12.296296296296296</v>
      </c>
      <c r="N51" s="29"/>
      <c r="O51" s="29"/>
      <c r="P51" s="30"/>
      <c r="Q51" s="29"/>
      <c r="R51" s="29"/>
      <c r="S51" s="30"/>
      <c r="T51" s="29"/>
      <c r="U51" s="29"/>
      <c r="V51" s="30"/>
      <c r="W51" s="30">
        <f t="shared" si="11"/>
        <v>0.54</v>
      </c>
      <c r="X51" s="30">
        <f t="shared" si="11"/>
        <v>0.664</v>
      </c>
      <c r="Y51" s="30">
        <f t="shared" si="3"/>
        <v>12.296296296296296</v>
      </c>
      <c r="Z51" s="30">
        <v>0.54</v>
      </c>
      <c r="AA51" s="30">
        <v>0.664</v>
      </c>
      <c r="AB51" s="163">
        <f t="shared" si="4"/>
        <v>12.296296296296296</v>
      </c>
      <c r="AC51" s="165"/>
    </row>
    <row r="52" spans="1:29" ht="12.75">
      <c r="A52" s="111" t="s">
        <v>29</v>
      </c>
      <c r="B52" s="29">
        <v>95.96</v>
      </c>
      <c r="C52" s="29">
        <v>25.528</v>
      </c>
      <c r="D52" s="30">
        <f>C52/B52*10</f>
        <v>2.6602751146310966</v>
      </c>
      <c r="E52" s="29">
        <v>284.4</v>
      </c>
      <c r="F52" s="29">
        <v>192.94</v>
      </c>
      <c r="G52" s="30">
        <f>F52/E52*10</f>
        <v>6.784106891701828</v>
      </c>
      <c r="H52" s="29">
        <v>273.76</v>
      </c>
      <c r="I52" s="29">
        <v>95.238</v>
      </c>
      <c r="J52" s="30">
        <f>I52/H52*10</f>
        <v>3.478886616014027</v>
      </c>
      <c r="K52" s="29">
        <v>558.16</v>
      </c>
      <c r="L52" s="29">
        <v>288.178</v>
      </c>
      <c r="M52" s="30">
        <f t="shared" si="8"/>
        <v>5.162999856671923</v>
      </c>
      <c r="N52" s="29">
        <v>2146.22</v>
      </c>
      <c r="O52" s="29">
        <v>226.663</v>
      </c>
      <c r="P52" s="30">
        <f>O52/N52*10</f>
        <v>1.056103288572467</v>
      </c>
      <c r="Q52" s="29"/>
      <c r="R52" s="29"/>
      <c r="S52" s="30"/>
      <c r="T52" s="29">
        <v>2146.22</v>
      </c>
      <c r="U52" s="29">
        <v>226.663</v>
      </c>
      <c r="V52" s="30">
        <f>U52/T52*10</f>
        <v>1.056103288572467</v>
      </c>
      <c r="W52" s="29">
        <f t="shared" si="11"/>
        <v>2800.3399999999997</v>
      </c>
      <c r="X52" s="29">
        <f t="shared" si="11"/>
        <v>540.369</v>
      </c>
      <c r="Y52" s="30">
        <f t="shared" si="3"/>
        <v>1.929654970467872</v>
      </c>
      <c r="Z52" s="29">
        <v>2800.34</v>
      </c>
      <c r="AA52" s="29">
        <v>540.369</v>
      </c>
      <c r="AB52" s="163">
        <f t="shared" si="4"/>
        <v>1.9296549704678716</v>
      </c>
      <c r="AC52" s="169"/>
    </row>
    <row r="53" spans="1:29" s="161" customFormat="1" ht="12.75">
      <c r="A53" s="111" t="s">
        <v>13</v>
      </c>
      <c r="B53" s="72">
        <v>5.31</v>
      </c>
      <c r="C53" s="72">
        <v>3.179</v>
      </c>
      <c r="D53" s="30">
        <f>C53/B53*10</f>
        <v>5.986817325800376</v>
      </c>
      <c r="E53" s="29">
        <v>865.06</v>
      </c>
      <c r="F53" s="29">
        <v>369.21</v>
      </c>
      <c r="G53" s="30">
        <f>F53/E53*10</f>
        <v>4.2680276512611846</v>
      </c>
      <c r="H53" s="29">
        <v>4450.42</v>
      </c>
      <c r="I53" s="29">
        <v>1400.083</v>
      </c>
      <c r="J53" s="30">
        <f>I53/H53*10</f>
        <v>3.145957010798981</v>
      </c>
      <c r="K53" s="29">
        <v>5315.48</v>
      </c>
      <c r="L53" s="29">
        <v>1769.293</v>
      </c>
      <c r="M53" s="30">
        <f t="shared" si="8"/>
        <v>3.3285667522029994</v>
      </c>
      <c r="N53" s="29">
        <v>18</v>
      </c>
      <c r="O53" s="72">
        <v>3.06</v>
      </c>
      <c r="P53" s="30">
        <f>O53/N53*10</f>
        <v>1.7000000000000002</v>
      </c>
      <c r="Q53" s="29">
        <v>143.67</v>
      </c>
      <c r="R53" s="29">
        <v>30.926</v>
      </c>
      <c r="S53" s="30">
        <f>R53/Q53*10</f>
        <v>2.1525718660819932</v>
      </c>
      <c r="T53" s="29">
        <v>161.67</v>
      </c>
      <c r="U53" s="29">
        <v>33.986</v>
      </c>
      <c r="V53" s="30">
        <f>U53/T53*10</f>
        <v>2.102183460134843</v>
      </c>
      <c r="W53" s="29">
        <f t="shared" si="11"/>
        <v>5482.46</v>
      </c>
      <c r="X53" s="29">
        <f t="shared" si="11"/>
        <v>1806.458</v>
      </c>
      <c r="Y53" s="30">
        <f t="shared" si="3"/>
        <v>3.294977072336141</v>
      </c>
      <c r="Z53" s="29">
        <v>5482.46</v>
      </c>
      <c r="AA53" s="29">
        <v>1806.458</v>
      </c>
      <c r="AB53" s="163">
        <f t="shared" si="4"/>
        <v>3.294977072336141</v>
      </c>
      <c r="AC53" s="168"/>
    </row>
    <row r="54" spans="1:30" s="161" customFormat="1" ht="12.75">
      <c r="A54" s="111" t="s">
        <v>30</v>
      </c>
      <c r="B54" s="30">
        <v>0.81</v>
      </c>
      <c r="C54" s="30">
        <v>0.461</v>
      </c>
      <c r="D54" s="30">
        <f>C54/B54*10</f>
        <v>5.6913580246913575</v>
      </c>
      <c r="E54" s="29">
        <v>37.69</v>
      </c>
      <c r="F54" s="29">
        <v>39.576</v>
      </c>
      <c r="G54" s="30">
        <f>F54/E54*10</f>
        <v>10.500397983550014</v>
      </c>
      <c r="H54" s="72">
        <v>2.26</v>
      </c>
      <c r="I54" s="72">
        <v>3.236</v>
      </c>
      <c r="J54" s="30">
        <f>I54/H54*10</f>
        <v>14.318584070796463</v>
      </c>
      <c r="K54" s="29">
        <v>39.95</v>
      </c>
      <c r="L54" s="29">
        <v>42.812</v>
      </c>
      <c r="M54" s="30">
        <f t="shared" si="8"/>
        <v>10.716395494367958</v>
      </c>
      <c r="N54" s="29"/>
      <c r="O54" s="29"/>
      <c r="P54" s="30"/>
      <c r="Q54" s="72">
        <v>1.87</v>
      </c>
      <c r="R54" s="30">
        <v>1.971</v>
      </c>
      <c r="S54" s="30">
        <f>R54/Q54*10</f>
        <v>10.540106951871657</v>
      </c>
      <c r="T54" s="72">
        <v>1.87</v>
      </c>
      <c r="U54" s="72">
        <v>1.971</v>
      </c>
      <c r="V54" s="30">
        <f>U54/T54*10</f>
        <v>10.540106951871657</v>
      </c>
      <c r="W54" s="29">
        <f t="shared" si="11"/>
        <v>42.63</v>
      </c>
      <c r="X54" s="29">
        <f t="shared" si="11"/>
        <v>45.244</v>
      </c>
      <c r="Y54" s="30">
        <f t="shared" si="3"/>
        <v>10.613183204316208</v>
      </c>
      <c r="Z54" s="29">
        <v>42.63</v>
      </c>
      <c r="AA54" s="29">
        <v>45.244</v>
      </c>
      <c r="AB54" s="163">
        <f t="shared" si="4"/>
        <v>10.613183204316208</v>
      </c>
      <c r="AC54" s="165"/>
      <c r="AD54" s="154"/>
    </row>
    <row r="55" spans="1:28" s="165" customFormat="1" ht="12.75">
      <c r="A55" s="111" t="s">
        <v>38</v>
      </c>
      <c r="B55" s="29">
        <v>31.95</v>
      </c>
      <c r="C55" s="72">
        <v>5.499</v>
      </c>
      <c r="D55" s="30">
        <f>C55/B55*10</f>
        <v>1.7211267605633802</v>
      </c>
      <c r="E55" s="29">
        <v>51.39</v>
      </c>
      <c r="F55" s="29">
        <v>20.99</v>
      </c>
      <c r="G55" s="30">
        <f>F55/E55*10</f>
        <v>4.084452228059933</v>
      </c>
      <c r="H55" s="29">
        <v>571.05</v>
      </c>
      <c r="I55" s="29">
        <v>83.402</v>
      </c>
      <c r="J55" s="30">
        <f>I55/H55*10</f>
        <v>1.460502582961212</v>
      </c>
      <c r="K55" s="29">
        <v>622.44</v>
      </c>
      <c r="L55" s="29">
        <v>104.392</v>
      </c>
      <c r="M55" s="30">
        <f t="shared" si="8"/>
        <v>1.6771415718784137</v>
      </c>
      <c r="N55" s="29"/>
      <c r="O55" s="29"/>
      <c r="P55" s="30"/>
      <c r="Q55" s="29"/>
      <c r="R55" s="29"/>
      <c r="S55" s="30"/>
      <c r="T55" s="29"/>
      <c r="U55" s="29"/>
      <c r="V55" s="30"/>
      <c r="W55" s="29">
        <f t="shared" si="11"/>
        <v>654.3900000000001</v>
      </c>
      <c r="X55" s="29">
        <f t="shared" si="11"/>
        <v>109.89099999999999</v>
      </c>
      <c r="Y55" s="30">
        <f t="shared" si="3"/>
        <v>1.679289108941151</v>
      </c>
      <c r="Z55" s="29">
        <v>654.39</v>
      </c>
      <c r="AA55" s="29">
        <v>109.891</v>
      </c>
      <c r="AB55" s="163">
        <f t="shared" si="4"/>
        <v>1.6792891089411512</v>
      </c>
    </row>
    <row r="56" spans="1:29" ht="12.75">
      <c r="A56" s="111" t="s">
        <v>92</v>
      </c>
      <c r="B56" s="29">
        <v>154.63</v>
      </c>
      <c r="C56" s="29">
        <v>28.839</v>
      </c>
      <c r="D56" s="30">
        <f>C56/B56*10</f>
        <v>1.8650326586044106</v>
      </c>
      <c r="E56" s="29"/>
      <c r="F56" s="29"/>
      <c r="G56" s="30"/>
      <c r="H56" s="29"/>
      <c r="I56" s="29"/>
      <c r="J56" s="30"/>
      <c r="K56" s="29"/>
      <c r="L56" s="29"/>
      <c r="M56" s="30"/>
      <c r="N56" s="29"/>
      <c r="O56" s="29"/>
      <c r="P56" s="30"/>
      <c r="Q56" s="29"/>
      <c r="R56" s="29"/>
      <c r="S56" s="30"/>
      <c r="T56" s="29"/>
      <c r="U56" s="29"/>
      <c r="V56" s="30"/>
      <c r="W56" s="29">
        <f t="shared" si="11"/>
        <v>154.63</v>
      </c>
      <c r="X56" s="29">
        <f t="shared" si="11"/>
        <v>28.839</v>
      </c>
      <c r="Y56" s="30">
        <f t="shared" si="3"/>
        <v>1.8650326586044106</v>
      </c>
      <c r="Z56" s="29">
        <v>154.63</v>
      </c>
      <c r="AA56" s="29">
        <v>28.839</v>
      </c>
      <c r="AB56" s="163">
        <f t="shared" si="4"/>
        <v>1.8650326586044106</v>
      </c>
      <c r="AC56" s="165"/>
    </row>
    <row r="57" spans="1:30" s="161" customFormat="1" ht="12.75">
      <c r="A57" s="111" t="s">
        <v>43</v>
      </c>
      <c r="B57" s="29"/>
      <c r="C57" s="29"/>
      <c r="D57" s="30"/>
      <c r="E57" s="30">
        <v>0.09</v>
      </c>
      <c r="F57" s="30">
        <v>0.094</v>
      </c>
      <c r="G57" s="30">
        <f>F57/E57*10</f>
        <v>10.444444444444445</v>
      </c>
      <c r="H57" s="30">
        <v>0.15</v>
      </c>
      <c r="I57" s="30">
        <v>0.127</v>
      </c>
      <c r="J57" s="30">
        <f>I57/H57*10</f>
        <v>8.466666666666667</v>
      </c>
      <c r="K57" s="30">
        <v>0.24</v>
      </c>
      <c r="L57" s="30">
        <v>0.221</v>
      </c>
      <c r="M57" s="30">
        <f aca="true" t="shared" si="13" ref="M57:M79">L57/K57*10</f>
        <v>9.208333333333334</v>
      </c>
      <c r="N57" s="29"/>
      <c r="O57" s="29"/>
      <c r="P57" s="30"/>
      <c r="Q57" s="29"/>
      <c r="R57" s="29"/>
      <c r="S57" s="30"/>
      <c r="T57" s="29"/>
      <c r="U57" s="29"/>
      <c r="V57" s="30"/>
      <c r="W57" s="30">
        <f t="shared" si="11"/>
        <v>0.24</v>
      </c>
      <c r="X57" s="30">
        <f t="shared" si="11"/>
        <v>0.221</v>
      </c>
      <c r="Y57" s="30">
        <f t="shared" si="3"/>
        <v>9.208333333333334</v>
      </c>
      <c r="Z57" s="30">
        <f>W57+N57+E57</f>
        <v>0.32999999999999996</v>
      </c>
      <c r="AA57" s="30">
        <f>X57+O57+F57</f>
        <v>0.315</v>
      </c>
      <c r="AB57" s="163">
        <f t="shared" si="4"/>
        <v>9.545454545454547</v>
      </c>
      <c r="AC57" s="165"/>
      <c r="AD57" s="154"/>
    </row>
    <row r="58" spans="1:29" ht="12.75">
      <c r="A58" s="111" t="s">
        <v>48</v>
      </c>
      <c r="B58" s="30">
        <v>0.36</v>
      </c>
      <c r="C58" s="30">
        <v>0.287</v>
      </c>
      <c r="D58" s="30">
        <f>C58/B58*10</f>
        <v>7.972222222222221</v>
      </c>
      <c r="E58" s="72">
        <v>1.53</v>
      </c>
      <c r="F58" s="72">
        <v>2.814</v>
      </c>
      <c r="G58" s="30">
        <f>F58/E58*10</f>
        <v>18.392156862745097</v>
      </c>
      <c r="H58" s="72">
        <v>1.45</v>
      </c>
      <c r="I58" s="72">
        <v>1.741</v>
      </c>
      <c r="J58" s="30">
        <f>I58/H58*10</f>
        <v>12.00689655172414</v>
      </c>
      <c r="K58" s="72">
        <v>2.98</v>
      </c>
      <c r="L58" s="72">
        <v>4.555</v>
      </c>
      <c r="M58" s="30">
        <f t="shared" si="13"/>
        <v>15.28523489932886</v>
      </c>
      <c r="N58" s="29"/>
      <c r="O58" s="29"/>
      <c r="P58" s="30"/>
      <c r="Q58" s="29"/>
      <c r="R58" s="29"/>
      <c r="S58" s="30"/>
      <c r="T58" s="81"/>
      <c r="U58" s="81"/>
      <c r="V58" s="30"/>
      <c r="W58" s="72">
        <f t="shared" si="11"/>
        <v>3.34</v>
      </c>
      <c r="X58" s="72">
        <f t="shared" si="11"/>
        <v>4.842</v>
      </c>
      <c r="Y58" s="30">
        <f t="shared" si="3"/>
        <v>14.497005988023952</v>
      </c>
      <c r="Z58" s="72">
        <v>3.34</v>
      </c>
      <c r="AA58" s="72">
        <v>4.842</v>
      </c>
      <c r="AB58" s="163">
        <f t="shared" si="4"/>
        <v>14.497005988023952</v>
      </c>
      <c r="AC58" s="165"/>
    </row>
    <row r="59" spans="1:29" ht="12.75">
      <c r="A59" s="111" t="s">
        <v>52</v>
      </c>
      <c r="B59" s="29"/>
      <c r="C59" s="29"/>
      <c r="D59" s="30"/>
      <c r="E59" s="29"/>
      <c r="F59" s="29"/>
      <c r="G59" s="83"/>
      <c r="H59" s="72">
        <v>0.99</v>
      </c>
      <c r="I59" s="30">
        <v>0.692</v>
      </c>
      <c r="J59" s="30">
        <f>I59/H59*10</f>
        <v>6.98989898989899</v>
      </c>
      <c r="K59" s="30">
        <v>0.99</v>
      </c>
      <c r="L59" s="30">
        <v>0.692</v>
      </c>
      <c r="M59" s="83">
        <f t="shared" si="13"/>
        <v>6.98989898989899</v>
      </c>
      <c r="N59" s="29"/>
      <c r="O59" s="29"/>
      <c r="P59" s="30"/>
      <c r="Q59" s="29"/>
      <c r="R59" s="29"/>
      <c r="S59" s="83"/>
      <c r="T59" s="81"/>
      <c r="U59" s="81"/>
      <c r="V59" s="83"/>
      <c r="W59" s="30">
        <f t="shared" si="11"/>
        <v>0.99</v>
      </c>
      <c r="X59" s="30">
        <f t="shared" si="11"/>
        <v>0.692</v>
      </c>
      <c r="Y59" s="30">
        <f t="shared" si="3"/>
        <v>6.98989898989899</v>
      </c>
      <c r="Z59" s="30">
        <v>0.99</v>
      </c>
      <c r="AA59" s="30">
        <v>0.692</v>
      </c>
      <c r="AB59" s="163">
        <f t="shared" si="4"/>
        <v>6.98989898989899</v>
      </c>
      <c r="AC59" s="165"/>
    </row>
    <row r="60" spans="1:29" ht="12.75">
      <c r="A60" s="111" t="s">
        <v>55</v>
      </c>
      <c r="B60" s="29"/>
      <c r="C60" s="29"/>
      <c r="D60" s="30"/>
      <c r="E60" s="29">
        <v>30.72</v>
      </c>
      <c r="F60" s="29">
        <v>61.119</v>
      </c>
      <c r="G60" s="30">
        <f>F60/E60*10</f>
        <v>19.8955078125</v>
      </c>
      <c r="H60" s="72">
        <v>2.25</v>
      </c>
      <c r="I60" s="72">
        <v>1.086</v>
      </c>
      <c r="J60" s="30">
        <f>I60/H60*10</f>
        <v>4.826666666666667</v>
      </c>
      <c r="K60" s="29">
        <v>32.97</v>
      </c>
      <c r="L60" s="29">
        <v>62.205</v>
      </c>
      <c r="M60" s="30">
        <f t="shared" si="13"/>
        <v>18.86715195632393</v>
      </c>
      <c r="N60" s="29"/>
      <c r="O60" s="29"/>
      <c r="P60" s="30"/>
      <c r="Q60" s="81"/>
      <c r="R60" s="81"/>
      <c r="S60" s="30"/>
      <c r="T60" s="81"/>
      <c r="U60" s="81"/>
      <c r="V60" s="30"/>
      <c r="W60" s="29">
        <f t="shared" si="11"/>
        <v>32.97</v>
      </c>
      <c r="X60" s="29">
        <f t="shared" si="11"/>
        <v>62.205</v>
      </c>
      <c r="Y60" s="30">
        <f t="shared" si="3"/>
        <v>18.86715195632393</v>
      </c>
      <c r="Z60" s="29">
        <v>32.97</v>
      </c>
      <c r="AA60" s="29">
        <v>62.205</v>
      </c>
      <c r="AB60" s="163">
        <f t="shared" si="4"/>
        <v>18.86715195632393</v>
      </c>
      <c r="AC60" s="165"/>
    </row>
    <row r="61" spans="1:29" s="161" customFormat="1" ht="12.75">
      <c r="A61" s="111" t="s">
        <v>53</v>
      </c>
      <c r="B61" s="72">
        <v>3.83</v>
      </c>
      <c r="C61" s="30">
        <v>0.954</v>
      </c>
      <c r="D61" s="30">
        <f>C61/B61*10</f>
        <v>2.4908616187989554</v>
      </c>
      <c r="E61" s="72">
        <v>1.5</v>
      </c>
      <c r="F61" s="72">
        <v>1.737</v>
      </c>
      <c r="G61" s="30">
        <f>F61/E61*10</f>
        <v>11.580000000000002</v>
      </c>
      <c r="H61" s="29"/>
      <c r="I61" s="29"/>
      <c r="J61" s="30"/>
      <c r="K61" s="72">
        <v>1.5</v>
      </c>
      <c r="L61" s="72">
        <v>1.737</v>
      </c>
      <c r="M61" s="30">
        <f t="shared" si="13"/>
        <v>11.580000000000002</v>
      </c>
      <c r="N61" s="29"/>
      <c r="O61" s="29"/>
      <c r="P61" s="30"/>
      <c r="Q61" s="81"/>
      <c r="R61" s="81"/>
      <c r="S61" s="30"/>
      <c r="T61" s="81"/>
      <c r="U61" s="81"/>
      <c r="V61" s="30"/>
      <c r="W61" s="72">
        <f t="shared" si="11"/>
        <v>5.33</v>
      </c>
      <c r="X61" s="72">
        <f t="shared" si="11"/>
        <v>2.691</v>
      </c>
      <c r="Y61" s="30">
        <f t="shared" si="3"/>
        <v>5.048780487804878</v>
      </c>
      <c r="Z61" s="72">
        <v>5.33</v>
      </c>
      <c r="AA61" s="72">
        <v>2.691</v>
      </c>
      <c r="AB61" s="163">
        <f t="shared" si="4"/>
        <v>5.048780487804878</v>
      </c>
      <c r="AC61" s="165"/>
    </row>
    <row r="62" spans="1:29" s="161" customFormat="1" ht="13.5" thickBot="1">
      <c r="A62" s="109" t="s">
        <v>58</v>
      </c>
      <c r="B62" s="35">
        <v>146.26</v>
      </c>
      <c r="C62" s="35">
        <v>21.945</v>
      </c>
      <c r="D62" s="36">
        <f>C62/B62*10</f>
        <v>1.5004102283604541</v>
      </c>
      <c r="E62" s="35">
        <v>11.81</v>
      </c>
      <c r="F62" s="93">
        <v>2.238</v>
      </c>
      <c r="G62" s="36">
        <f>F62/E62*10</f>
        <v>1.895004233700254</v>
      </c>
      <c r="H62" s="35">
        <v>12.9</v>
      </c>
      <c r="I62" s="93">
        <v>3.401</v>
      </c>
      <c r="J62" s="36">
        <f aca="true" t="shared" si="14" ref="J62:J69">I62/H62*10</f>
        <v>2.6364341085271317</v>
      </c>
      <c r="K62" s="35">
        <v>24.71</v>
      </c>
      <c r="L62" s="93">
        <v>5.639</v>
      </c>
      <c r="M62" s="36">
        <f t="shared" si="13"/>
        <v>2.2820720356131123</v>
      </c>
      <c r="N62" s="35"/>
      <c r="O62" s="35"/>
      <c r="P62" s="36"/>
      <c r="Q62" s="84"/>
      <c r="R62" s="84"/>
      <c r="S62" s="36"/>
      <c r="T62" s="84"/>
      <c r="U62" s="84"/>
      <c r="V62" s="36"/>
      <c r="W62" s="35">
        <f t="shared" si="11"/>
        <v>170.97</v>
      </c>
      <c r="X62" s="35">
        <f t="shared" si="11"/>
        <v>27.584</v>
      </c>
      <c r="Y62" s="36">
        <f t="shared" si="3"/>
        <v>1.6133824647598993</v>
      </c>
      <c r="Z62" s="35">
        <v>170.97</v>
      </c>
      <c r="AA62" s="35">
        <v>27.584</v>
      </c>
      <c r="AB62" s="166">
        <f t="shared" si="4"/>
        <v>1.6133824647598993</v>
      </c>
      <c r="AC62" s="165"/>
    </row>
    <row r="63" spans="1:29" s="161" customFormat="1" ht="12.75">
      <c r="A63" s="14" t="s">
        <v>69</v>
      </c>
      <c r="B63" s="25">
        <v>70.95</v>
      </c>
      <c r="C63" s="25">
        <v>17.795</v>
      </c>
      <c r="D63" s="26">
        <f>C63/B63*10</f>
        <v>2.5081042988019737</v>
      </c>
      <c r="E63" s="25">
        <v>28.3</v>
      </c>
      <c r="F63" s="25">
        <v>49.465</v>
      </c>
      <c r="G63" s="26">
        <f>F63/E63*10</f>
        <v>17.478798586572438</v>
      </c>
      <c r="H63" s="25">
        <v>90.15</v>
      </c>
      <c r="I63" s="25">
        <v>26.111</v>
      </c>
      <c r="J63" s="26">
        <f t="shared" si="14"/>
        <v>2.8963948973932334</v>
      </c>
      <c r="K63" s="25">
        <v>118.45</v>
      </c>
      <c r="L63" s="25">
        <v>75.576</v>
      </c>
      <c r="M63" s="26">
        <f t="shared" si="13"/>
        <v>6.380413676656817</v>
      </c>
      <c r="N63" s="25"/>
      <c r="O63" s="25"/>
      <c r="P63" s="26"/>
      <c r="Q63" s="119"/>
      <c r="R63" s="119"/>
      <c r="S63" s="26"/>
      <c r="T63" s="119"/>
      <c r="U63" s="119"/>
      <c r="V63" s="26"/>
      <c r="W63" s="25">
        <f t="shared" si="11"/>
        <v>189.4</v>
      </c>
      <c r="X63" s="25">
        <f t="shared" si="11"/>
        <v>93.371</v>
      </c>
      <c r="Y63" s="26">
        <f t="shared" si="3"/>
        <v>4.929831045406546</v>
      </c>
      <c r="Z63" s="25">
        <f>SUM(Z64:Z68)</f>
        <v>189.31</v>
      </c>
      <c r="AA63" s="25">
        <f>SUM(AA64:AA68)</f>
        <v>93.368</v>
      </c>
      <c r="AB63" s="162">
        <f t="shared" si="4"/>
        <v>4.932016269610691</v>
      </c>
      <c r="AC63" s="165"/>
    </row>
    <row r="64" spans="1:29" s="161" customFormat="1" ht="12.75">
      <c r="A64" s="111" t="s">
        <v>17</v>
      </c>
      <c r="B64" s="30">
        <v>0.36</v>
      </c>
      <c r="C64" s="30">
        <v>0.098</v>
      </c>
      <c r="D64" s="30">
        <f>C64/B64*10</f>
        <v>2.7222222222222223</v>
      </c>
      <c r="E64" s="29"/>
      <c r="F64" s="29"/>
      <c r="G64" s="30"/>
      <c r="H64" s="72">
        <v>0.96</v>
      </c>
      <c r="I64" s="30">
        <v>0.669</v>
      </c>
      <c r="J64" s="30">
        <f t="shared" si="14"/>
        <v>6.96875</v>
      </c>
      <c r="K64" s="72">
        <v>0.96</v>
      </c>
      <c r="L64" s="72">
        <v>0.669</v>
      </c>
      <c r="M64" s="30">
        <f t="shared" si="13"/>
        <v>6.96875</v>
      </c>
      <c r="N64" s="29"/>
      <c r="O64" s="29"/>
      <c r="P64" s="30"/>
      <c r="Q64" s="81"/>
      <c r="R64" s="81"/>
      <c r="S64" s="30"/>
      <c r="T64" s="81"/>
      <c r="U64" s="81"/>
      <c r="V64" s="30"/>
      <c r="W64" s="72">
        <f t="shared" si="11"/>
        <v>1.3199999999999998</v>
      </c>
      <c r="X64" s="30">
        <f t="shared" si="11"/>
        <v>0.767</v>
      </c>
      <c r="Y64" s="30">
        <f t="shared" si="3"/>
        <v>5.810606060606061</v>
      </c>
      <c r="Z64" s="72">
        <v>1.32</v>
      </c>
      <c r="AA64" s="30">
        <v>0.767</v>
      </c>
      <c r="AB64" s="163">
        <f t="shared" si="4"/>
        <v>5.8106060606060606</v>
      </c>
      <c r="AC64" s="165"/>
    </row>
    <row r="65" spans="1:29" ht="12.75">
      <c r="A65" s="111" t="s">
        <v>128</v>
      </c>
      <c r="B65" s="29"/>
      <c r="C65" s="29"/>
      <c r="D65" s="30"/>
      <c r="E65" s="29"/>
      <c r="F65" s="29"/>
      <c r="G65" s="30"/>
      <c r="H65" s="30">
        <v>0.05</v>
      </c>
      <c r="I65" s="30">
        <v>0.079</v>
      </c>
      <c r="J65" s="30">
        <f t="shared" si="14"/>
        <v>15.799999999999999</v>
      </c>
      <c r="K65" s="30">
        <v>0.05</v>
      </c>
      <c r="L65" s="30">
        <v>0.079</v>
      </c>
      <c r="M65" s="30">
        <f t="shared" si="13"/>
        <v>15.799999999999999</v>
      </c>
      <c r="N65" s="81"/>
      <c r="O65" s="81"/>
      <c r="P65" s="30"/>
      <c r="Q65" s="81"/>
      <c r="R65" s="81"/>
      <c r="S65" s="30"/>
      <c r="T65" s="81"/>
      <c r="U65" s="81"/>
      <c r="V65" s="30"/>
      <c r="W65" s="30">
        <f t="shared" si="11"/>
        <v>0.05</v>
      </c>
      <c r="X65" s="30">
        <f t="shared" si="11"/>
        <v>0.079</v>
      </c>
      <c r="Y65" s="30">
        <f t="shared" si="3"/>
        <v>15.799999999999999</v>
      </c>
      <c r="Z65" s="30">
        <f>W65+N65+E65</f>
        <v>0.05</v>
      </c>
      <c r="AA65" s="30">
        <f>X65+O65+F65</f>
        <v>0.079</v>
      </c>
      <c r="AB65" s="163">
        <f t="shared" si="4"/>
        <v>15.799999999999999</v>
      </c>
      <c r="AC65" s="165"/>
    </row>
    <row r="66" spans="1:29" s="161" customFormat="1" ht="12.75">
      <c r="A66" s="111" t="s">
        <v>60</v>
      </c>
      <c r="B66" s="29"/>
      <c r="C66" s="29"/>
      <c r="D66" s="30"/>
      <c r="E66" s="29">
        <v>18.46</v>
      </c>
      <c r="F66" s="29">
        <v>41.569</v>
      </c>
      <c r="G66" s="30">
        <f aca="true" t="shared" si="15" ref="G66:G72">F66/E66*10</f>
        <v>22.51841820151679</v>
      </c>
      <c r="H66" s="72">
        <v>3.59</v>
      </c>
      <c r="I66" s="72">
        <v>3.711</v>
      </c>
      <c r="J66" s="30">
        <f t="shared" si="14"/>
        <v>10.337047353760445</v>
      </c>
      <c r="K66" s="29">
        <v>22.05</v>
      </c>
      <c r="L66" s="29">
        <v>45.28</v>
      </c>
      <c r="M66" s="30">
        <f t="shared" si="13"/>
        <v>20.53514739229025</v>
      </c>
      <c r="N66" s="81"/>
      <c r="O66" s="81"/>
      <c r="P66" s="30"/>
      <c r="Q66" s="81"/>
      <c r="R66" s="81"/>
      <c r="S66" s="30"/>
      <c r="T66" s="81"/>
      <c r="U66" s="81"/>
      <c r="V66" s="30"/>
      <c r="W66" s="29">
        <f t="shared" si="11"/>
        <v>22.05</v>
      </c>
      <c r="X66" s="29">
        <f t="shared" si="11"/>
        <v>45.28</v>
      </c>
      <c r="Y66" s="30">
        <f t="shared" si="3"/>
        <v>20.53514739229025</v>
      </c>
      <c r="Z66" s="29">
        <v>22.05</v>
      </c>
      <c r="AA66" s="29">
        <v>45.28</v>
      </c>
      <c r="AB66" s="163">
        <f t="shared" si="4"/>
        <v>20.53514739229025</v>
      </c>
      <c r="AC66" s="165"/>
    </row>
    <row r="67" spans="1:29" s="161" customFormat="1" ht="12.75">
      <c r="A67" s="111" t="s">
        <v>129</v>
      </c>
      <c r="B67" s="29"/>
      <c r="C67" s="29"/>
      <c r="D67" s="30"/>
      <c r="E67" s="30">
        <v>0.02</v>
      </c>
      <c r="F67" s="30">
        <v>0.034</v>
      </c>
      <c r="G67" s="30">
        <f t="shared" si="15"/>
        <v>17</v>
      </c>
      <c r="H67" s="30">
        <v>0.08</v>
      </c>
      <c r="I67" s="30">
        <v>0.172</v>
      </c>
      <c r="J67" s="30">
        <f t="shared" si="14"/>
        <v>21.5</v>
      </c>
      <c r="K67" s="30">
        <v>0.1</v>
      </c>
      <c r="L67" s="30">
        <v>0.206</v>
      </c>
      <c r="M67" s="30">
        <f t="shared" si="13"/>
        <v>20.599999999999994</v>
      </c>
      <c r="N67" s="81"/>
      <c r="O67" s="81"/>
      <c r="P67" s="30"/>
      <c r="Q67" s="81"/>
      <c r="R67" s="81"/>
      <c r="S67" s="30"/>
      <c r="T67" s="81"/>
      <c r="U67" s="81"/>
      <c r="V67" s="30"/>
      <c r="W67" s="30">
        <f t="shared" si="11"/>
        <v>0.1</v>
      </c>
      <c r="X67" s="30">
        <f t="shared" si="11"/>
        <v>0.206</v>
      </c>
      <c r="Y67" s="30">
        <f t="shared" si="3"/>
        <v>20.599999999999994</v>
      </c>
      <c r="Z67" s="30">
        <v>0.1</v>
      </c>
      <c r="AA67" s="30">
        <v>0.206</v>
      </c>
      <c r="AB67" s="163">
        <v>20.6</v>
      </c>
      <c r="AC67" s="165"/>
    </row>
    <row r="68" spans="1:29" ht="13.5" thickBot="1">
      <c r="A68" s="109" t="s">
        <v>39</v>
      </c>
      <c r="B68" s="35">
        <v>70.59</v>
      </c>
      <c r="C68" s="35">
        <v>17.697</v>
      </c>
      <c r="D68" s="36">
        <f>C68/B68*10</f>
        <v>2.5070123246918823</v>
      </c>
      <c r="E68" s="35">
        <v>9.79</v>
      </c>
      <c r="F68" s="93">
        <v>7.862</v>
      </c>
      <c r="G68" s="36">
        <f t="shared" si="15"/>
        <v>8.030643513789581</v>
      </c>
      <c r="H68" s="35">
        <v>85.41</v>
      </c>
      <c r="I68" s="35">
        <v>21.477</v>
      </c>
      <c r="J68" s="36">
        <f t="shared" si="14"/>
        <v>2.51457674745346</v>
      </c>
      <c r="K68" s="35">
        <v>95.2</v>
      </c>
      <c r="L68" s="35">
        <v>29.339</v>
      </c>
      <c r="M68" s="36">
        <f t="shared" si="13"/>
        <v>3.081827731092437</v>
      </c>
      <c r="N68" s="84"/>
      <c r="O68" s="84"/>
      <c r="P68" s="36"/>
      <c r="Q68" s="84"/>
      <c r="R68" s="84"/>
      <c r="S68" s="36"/>
      <c r="T68" s="84"/>
      <c r="U68" s="84"/>
      <c r="V68" s="36"/>
      <c r="W68" s="35">
        <f t="shared" si="11"/>
        <v>165.79000000000002</v>
      </c>
      <c r="X68" s="35">
        <f t="shared" si="11"/>
        <v>47.036</v>
      </c>
      <c r="Y68" s="36">
        <f t="shared" si="3"/>
        <v>2.8370830568791843</v>
      </c>
      <c r="Z68" s="35">
        <v>165.79</v>
      </c>
      <c r="AA68" s="35">
        <v>47.036</v>
      </c>
      <c r="AB68" s="166">
        <f t="shared" si="4"/>
        <v>2.8370830568791847</v>
      </c>
      <c r="AC68" s="165"/>
    </row>
    <row r="69" spans="1:29" s="161" customFormat="1" ht="12.75">
      <c r="A69" s="14" t="s">
        <v>65</v>
      </c>
      <c r="B69" s="25">
        <v>2005.91</v>
      </c>
      <c r="C69" s="25">
        <v>700.796</v>
      </c>
      <c r="D69" s="26">
        <f>C69/B69*10</f>
        <v>3.4936562457936797</v>
      </c>
      <c r="E69" s="25">
        <v>2711.39</v>
      </c>
      <c r="F69" s="25">
        <v>1407.007</v>
      </c>
      <c r="G69" s="26">
        <f t="shared" si="15"/>
        <v>5.189246106240711</v>
      </c>
      <c r="H69" s="25">
        <v>3581.9</v>
      </c>
      <c r="I69" s="25">
        <v>805.036</v>
      </c>
      <c r="J69" s="26">
        <f t="shared" si="14"/>
        <v>2.2475110974622408</v>
      </c>
      <c r="K69" s="25">
        <v>6293.29</v>
      </c>
      <c r="L69" s="25">
        <v>2212.043</v>
      </c>
      <c r="M69" s="26">
        <f t="shared" si="13"/>
        <v>3.514923037075997</v>
      </c>
      <c r="N69" s="119"/>
      <c r="O69" s="119"/>
      <c r="P69" s="26"/>
      <c r="Q69" s="119"/>
      <c r="R69" s="119"/>
      <c r="S69" s="26"/>
      <c r="T69" s="119"/>
      <c r="U69" s="119"/>
      <c r="V69" s="26"/>
      <c r="W69" s="25">
        <f t="shared" si="11"/>
        <v>8299.2</v>
      </c>
      <c r="X69" s="25">
        <f t="shared" si="11"/>
        <v>2912.839</v>
      </c>
      <c r="Y69" s="26">
        <f t="shared" si="3"/>
        <v>3.5097828706381335</v>
      </c>
      <c r="Z69" s="25">
        <f>SUM(Z70:Z74)</f>
        <v>8299.2</v>
      </c>
      <c r="AA69" s="25">
        <f>SUM(AA70:AA74)</f>
        <v>2912.8390000000004</v>
      </c>
      <c r="AB69" s="162">
        <f t="shared" si="4"/>
        <v>3.509782870638134</v>
      </c>
      <c r="AC69" s="165"/>
    </row>
    <row r="70" spans="1:29" ht="12.75">
      <c r="A70" s="111" t="s">
        <v>97</v>
      </c>
      <c r="B70" s="29"/>
      <c r="C70" s="29"/>
      <c r="D70" s="30"/>
      <c r="E70" s="72">
        <v>1.6</v>
      </c>
      <c r="F70" s="72">
        <v>3.65</v>
      </c>
      <c r="G70" s="30">
        <f t="shared" si="15"/>
        <v>22.8125</v>
      </c>
      <c r="H70" s="29"/>
      <c r="I70" s="29"/>
      <c r="J70" s="30"/>
      <c r="K70" s="72">
        <v>1.6</v>
      </c>
      <c r="L70" s="72">
        <v>3.65</v>
      </c>
      <c r="M70" s="30">
        <f t="shared" si="13"/>
        <v>22.8125</v>
      </c>
      <c r="N70" s="81"/>
      <c r="O70" s="81"/>
      <c r="P70" s="30"/>
      <c r="Q70" s="81"/>
      <c r="R70" s="81"/>
      <c r="S70" s="30"/>
      <c r="T70" s="81"/>
      <c r="U70" s="81"/>
      <c r="V70" s="30"/>
      <c r="W70" s="72">
        <f aca="true" t="shared" si="16" ref="W70:X79">T70+K70+B70</f>
        <v>1.6</v>
      </c>
      <c r="X70" s="72">
        <f t="shared" si="16"/>
        <v>3.65</v>
      </c>
      <c r="Y70" s="30">
        <f aca="true" t="shared" si="17" ref="Y70:Y79">X70/W70*10</f>
        <v>22.8125</v>
      </c>
      <c r="Z70" s="72">
        <v>1.6</v>
      </c>
      <c r="AA70" s="72">
        <v>3.65</v>
      </c>
      <c r="AB70" s="163">
        <f t="shared" si="4"/>
        <v>22.8125</v>
      </c>
      <c r="AC70" s="165"/>
    </row>
    <row r="71" spans="1:29" ht="12.75">
      <c r="A71" s="111" t="s">
        <v>57</v>
      </c>
      <c r="B71" s="29">
        <v>64.08</v>
      </c>
      <c r="C71" s="29">
        <v>13.528</v>
      </c>
      <c r="D71" s="30">
        <f>C71/B71*10</f>
        <v>2.111111111111111</v>
      </c>
      <c r="E71" s="29">
        <v>1208.02</v>
      </c>
      <c r="F71" s="29">
        <v>891.8</v>
      </c>
      <c r="G71" s="30">
        <f t="shared" si="15"/>
        <v>7.382328107150543</v>
      </c>
      <c r="H71" s="29">
        <v>2244.05</v>
      </c>
      <c r="I71" s="29">
        <v>509.413</v>
      </c>
      <c r="J71" s="30">
        <f aca="true" t="shared" si="18" ref="J71:J79">I71/H71*10</f>
        <v>2.270060827521668</v>
      </c>
      <c r="K71" s="29">
        <v>3452.07</v>
      </c>
      <c r="L71" s="29">
        <v>1401.213</v>
      </c>
      <c r="M71" s="30">
        <f t="shared" si="13"/>
        <v>4.0590515256063755</v>
      </c>
      <c r="N71" s="81"/>
      <c r="O71" s="81"/>
      <c r="P71" s="30"/>
      <c r="Q71" s="82"/>
      <c r="R71" s="82"/>
      <c r="S71" s="30"/>
      <c r="T71" s="81"/>
      <c r="U71" s="81"/>
      <c r="V71" s="30"/>
      <c r="W71" s="29">
        <f t="shared" si="16"/>
        <v>3516.15</v>
      </c>
      <c r="X71" s="29">
        <f t="shared" si="16"/>
        <v>1414.741</v>
      </c>
      <c r="Y71" s="30">
        <f t="shared" si="17"/>
        <v>4.023551327446213</v>
      </c>
      <c r="Z71" s="29">
        <v>3516.15</v>
      </c>
      <c r="AA71" s="29">
        <v>1414.741</v>
      </c>
      <c r="AB71" s="163">
        <f aca="true" t="shared" si="19" ref="AB71:AB79">AA71/Z71*10</f>
        <v>4.023551327446213</v>
      </c>
      <c r="AC71" s="165"/>
    </row>
    <row r="72" spans="1:29" s="161" customFormat="1" ht="12.75">
      <c r="A72" s="111" t="s">
        <v>9</v>
      </c>
      <c r="B72" s="29">
        <v>1941.83</v>
      </c>
      <c r="C72" s="29">
        <v>687.268</v>
      </c>
      <c r="D72" s="30">
        <f>C72/B72*10</f>
        <v>3.539279957565802</v>
      </c>
      <c r="E72" s="29">
        <v>1500.12</v>
      </c>
      <c r="F72" s="29">
        <v>510.42</v>
      </c>
      <c r="G72" s="30">
        <f t="shared" si="15"/>
        <v>3.402527797776178</v>
      </c>
      <c r="H72" s="29">
        <v>1333.93</v>
      </c>
      <c r="I72" s="29">
        <v>293.494</v>
      </c>
      <c r="J72" s="30">
        <f t="shared" si="18"/>
        <v>2.200220401370387</v>
      </c>
      <c r="K72" s="29">
        <v>2834.05</v>
      </c>
      <c r="L72" s="29">
        <v>803.914</v>
      </c>
      <c r="M72" s="30">
        <f t="shared" si="13"/>
        <v>2.836626029886558</v>
      </c>
      <c r="N72" s="81"/>
      <c r="O72" s="81"/>
      <c r="P72" s="30"/>
      <c r="Q72" s="81"/>
      <c r="R72" s="81"/>
      <c r="S72" s="30"/>
      <c r="T72" s="81"/>
      <c r="U72" s="81"/>
      <c r="V72" s="30"/>
      <c r="W72" s="29">
        <f t="shared" si="16"/>
        <v>4775.88</v>
      </c>
      <c r="X72" s="29">
        <f t="shared" si="16"/>
        <v>1491.182</v>
      </c>
      <c r="Y72" s="30">
        <f t="shared" si="17"/>
        <v>3.122318818730789</v>
      </c>
      <c r="Z72" s="29">
        <v>4775.88</v>
      </c>
      <c r="AA72" s="29">
        <v>1491.182</v>
      </c>
      <c r="AB72" s="163">
        <f t="shared" si="19"/>
        <v>3.122318818730789</v>
      </c>
      <c r="AC72" s="165"/>
    </row>
    <row r="73" spans="1:29" s="161" customFormat="1" ht="12.75">
      <c r="A73" s="111" t="s">
        <v>106</v>
      </c>
      <c r="B73" s="29"/>
      <c r="C73" s="29"/>
      <c r="D73" s="30"/>
      <c r="E73" s="29"/>
      <c r="F73" s="29"/>
      <c r="G73" s="30"/>
      <c r="H73" s="72">
        <v>1.58</v>
      </c>
      <c r="I73" s="72">
        <v>1.606</v>
      </c>
      <c r="J73" s="30">
        <f t="shared" si="18"/>
        <v>10.164556962025317</v>
      </c>
      <c r="K73" s="72">
        <v>1.58</v>
      </c>
      <c r="L73" s="72">
        <v>1.606</v>
      </c>
      <c r="M73" s="30">
        <f t="shared" si="13"/>
        <v>10.164556962025317</v>
      </c>
      <c r="N73" s="81"/>
      <c r="O73" s="81"/>
      <c r="P73" s="30"/>
      <c r="Q73" s="81"/>
      <c r="R73" s="81"/>
      <c r="S73" s="30"/>
      <c r="T73" s="81"/>
      <c r="U73" s="81"/>
      <c r="V73" s="30"/>
      <c r="W73" s="72">
        <f t="shared" si="16"/>
        <v>1.58</v>
      </c>
      <c r="X73" s="72">
        <f t="shared" si="16"/>
        <v>1.606</v>
      </c>
      <c r="Y73" s="30">
        <f t="shared" si="17"/>
        <v>10.164556962025317</v>
      </c>
      <c r="Z73" s="72">
        <v>1.58</v>
      </c>
      <c r="AA73" s="72">
        <v>1.606</v>
      </c>
      <c r="AB73" s="163">
        <f t="shared" si="19"/>
        <v>10.164556962025317</v>
      </c>
      <c r="AC73" s="165"/>
    </row>
    <row r="74" spans="1:29" s="161" customFormat="1" ht="13.5" thickBot="1">
      <c r="A74" s="109" t="s">
        <v>37</v>
      </c>
      <c r="B74" s="35"/>
      <c r="C74" s="35"/>
      <c r="D74" s="36"/>
      <c r="E74" s="93">
        <v>1.65</v>
      </c>
      <c r="F74" s="93">
        <v>1.137</v>
      </c>
      <c r="G74" s="36">
        <f aca="true" t="shared" si="20" ref="G74:G79">F74/E74*10</f>
        <v>6.890909090909091</v>
      </c>
      <c r="H74" s="93">
        <v>2.34</v>
      </c>
      <c r="I74" s="36">
        <v>0.523</v>
      </c>
      <c r="J74" s="36">
        <f t="shared" si="18"/>
        <v>2.235042735042735</v>
      </c>
      <c r="K74" s="93">
        <v>3.99</v>
      </c>
      <c r="L74" s="93">
        <v>1.66</v>
      </c>
      <c r="M74" s="36">
        <f t="shared" si="13"/>
        <v>4.160401002506266</v>
      </c>
      <c r="N74" s="84"/>
      <c r="O74" s="84"/>
      <c r="P74" s="36"/>
      <c r="Q74" s="110"/>
      <c r="R74" s="110"/>
      <c r="S74" s="36"/>
      <c r="T74" s="84"/>
      <c r="U74" s="84"/>
      <c r="V74" s="36"/>
      <c r="W74" s="36">
        <f t="shared" si="16"/>
        <v>3.99</v>
      </c>
      <c r="X74" s="93">
        <f t="shared" si="16"/>
        <v>1.66</v>
      </c>
      <c r="Y74" s="36">
        <f t="shared" si="17"/>
        <v>4.160401002506266</v>
      </c>
      <c r="Z74" s="93">
        <v>3.99</v>
      </c>
      <c r="AA74" s="93">
        <v>1.66</v>
      </c>
      <c r="AB74" s="166">
        <f t="shared" si="19"/>
        <v>4.160401002506266</v>
      </c>
      <c r="AC74" s="165"/>
    </row>
    <row r="75" spans="1:29" s="161" customFormat="1" ht="12.75">
      <c r="A75" s="14" t="s">
        <v>66</v>
      </c>
      <c r="B75" s="118">
        <v>9.16</v>
      </c>
      <c r="C75" s="118">
        <v>2.752</v>
      </c>
      <c r="D75" s="26">
        <f>C75/B75*10</f>
        <v>3.004366812227074</v>
      </c>
      <c r="E75" s="25">
        <v>68.82</v>
      </c>
      <c r="F75" s="25">
        <v>50.769</v>
      </c>
      <c r="G75" s="26">
        <f t="shared" si="20"/>
        <v>7.377070619006103</v>
      </c>
      <c r="H75" s="25">
        <v>75.98</v>
      </c>
      <c r="I75" s="25">
        <v>23.874</v>
      </c>
      <c r="J75" s="26">
        <f t="shared" si="18"/>
        <v>3.1421426691234533</v>
      </c>
      <c r="K75" s="25">
        <v>144.8</v>
      </c>
      <c r="L75" s="25">
        <v>74.643</v>
      </c>
      <c r="M75" s="26">
        <f t="shared" si="13"/>
        <v>5.154903314917126</v>
      </c>
      <c r="N75" s="119"/>
      <c r="O75" s="119"/>
      <c r="P75" s="26"/>
      <c r="Q75" s="108"/>
      <c r="R75" s="108"/>
      <c r="S75" s="26"/>
      <c r="T75" s="119"/>
      <c r="U75" s="119"/>
      <c r="V75" s="26"/>
      <c r="W75" s="25">
        <f t="shared" si="16"/>
        <v>153.96</v>
      </c>
      <c r="X75" s="25">
        <f t="shared" si="16"/>
        <v>77.395</v>
      </c>
      <c r="Y75" s="26">
        <f t="shared" si="17"/>
        <v>5.026955053260586</v>
      </c>
      <c r="Z75" s="25">
        <f>Z76</f>
        <v>153.96</v>
      </c>
      <c r="AA75" s="25">
        <f>AA76</f>
        <v>77.395</v>
      </c>
      <c r="AB75" s="162">
        <f t="shared" si="19"/>
        <v>5.026955053260586</v>
      </c>
      <c r="AC75" s="165"/>
    </row>
    <row r="76" spans="1:29" ht="13.5" thickBot="1">
      <c r="A76" s="109" t="s">
        <v>7</v>
      </c>
      <c r="B76" s="93">
        <v>9.16</v>
      </c>
      <c r="C76" s="93">
        <v>2.752</v>
      </c>
      <c r="D76" s="36">
        <f>C76/B76*10</f>
        <v>3.004366812227074</v>
      </c>
      <c r="E76" s="35">
        <v>68.82</v>
      </c>
      <c r="F76" s="35">
        <v>50.769</v>
      </c>
      <c r="G76" s="36">
        <f t="shared" si="20"/>
        <v>7.377070619006103</v>
      </c>
      <c r="H76" s="35">
        <v>75.98</v>
      </c>
      <c r="I76" s="35">
        <v>23.874</v>
      </c>
      <c r="J76" s="36">
        <f t="shared" si="18"/>
        <v>3.1421426691234533</v>
      </c>
      <c r="K76" s="35">
        <v>144.8</v>
      </c>
      <c r="L76" s="35">
        <v>74.643</v>
      </c>
      <c r="M76" s="36">
        <f t="shared" si="13"/>
        <v>5.154903314917126</v>
      </c>
      <c r="N76" s="84"/>
      <c r="O76" s="84"/>
      <c r="P76" s="36"/>
      <c r="Q76" s="110"/>
      <c r="R76" s="110"/>
      <c r="S76" s="36"/>
      <c r="T76" s="84"/>
      <c r="U76" s="84"/>
      <c r="V76" s="36"/>
      <c r="W76" s="35">
        <f t="shared" si="16"/>
        <v>153.96</v>
      </c>
      <c r="X76" s="35">
        <f t="shared" si="16"/>
        <v>77.395</v>
      </c>
      <c r="Y76" s="36">
        <f t="shared" si="17"/>
        <v>5.026955053260586</v>
      </c>
      <c r="Z76" s="35">
        <v>153.96</v>
      </c>
      <c r="AA76" s="35">
        <v>77.395</v>
      </c>
      <c r="AB76" s="166">
        <f t="shared" si="19"/>
        <v>5.026955053260586</v>
      </c>
      <c r="AC76" s="165"/>
    </row>
    <row r="77" spans="1:29" s="161" customFormat="1" ht="12.75">
      <c r="A77" s="14" t="s">
        <v>67</v>
      </c>
      <c r="B77" s="25">
        <v>18.36</v>
      </c>
      <c r="C77" s="118">
        <v>4.175</v>
      </c>
      <c r="D77" s="26">
        <f>C77/B77*10</f>
        <v>2.2739651416122</v>
      </c>
      <c r="E77" s="25">
        <v>36.25</v>
      </c>
      <c r="F77" s="25">
        <v>23.492</v>
      </c>
      <c r="G77" s="26">
        <f t="shared" si="20"/>
        <v>6.480551724137932</v>
      </c>
      <c r="H77" s="25">
        <v>80.58</v>
      </c>
      <c r="I77" s="25">
        <v>22.915</v>
      </c>
      <c r="J77" s="26">
        <f t="shared" si="18"/>
        <v>2.8437577562670633</v>
      </c>
      <c r="K77" s="25">
        <v>116.83</v>
      </c>
      <c r="L77" s="25">
        <v>46.407</v>
      </c>
      <c r="M77" s="26">
        <f t="shared" si="13"/>
        <v>3.97218180261919</v>
      </c>
      <c r="N77" s="119"/>
      <c r="O77" s="119"/>
      <c r="P77" s="108"/>
      <c r="Q77" s="108"/>
      <c r="R77" s="108"/>
      <c r="S77" s="108"/>
      <c r="T77" s="119"/>
      <c r="U77" s="119"/>
      <c r="V77" s="108"/>
      <c r="W77" s="25">
        <f t="shared" si="16"/>
        <v>135.19</v>
      </c>
      <c r="X77" s="25">
        <f t="shared" si="16"/>
        <v>50.581999999999994</v>
      </c>
      <c r="Y77" s="26">
        <f t="shared" si="17"/>
        <v>3.7415489311339596</v>
      </c>
      <c r="Z77" s="25">
        <f>Z78+Z79</f>
        <v>135.19</v>
      </c>
      <c r="AA77" s="25">
        <f>AA78+AA79</f>
        <v>50.582</v>
      </c>
      <c r="AB77" s="162">
        <f t="shared" si="19"/>
        <v>3.7415489311339596</v>
      </c>
      <c r="AC77" s="165"/>
    </row>
    <row r="78" spans="1:29" ht="12.75">
      <c r="A78" s="111" t="s">
        <v>3</v>
      </c>
      <c r="B78" s="29">
        <v>18.36</v>
      </c>
      <c r="C78" s="72">
        <v>4.175</v>
      </c>
      <c r="D78" s="30">
        <f>C78/B78*10</f>
        <v>2.2739651416122</v>
      </c>
      <c r="E78" s="29">
        <v>33.5</v>
      </c>
      <c r="F78" s="29">
        <v>18.097</v>
      </c>
      <c r="G78" s="30">
        <f t="shared" si="20"/>
        <v>5.402089552238807</v>
      </c>
      <c r="H78" s="29">
        <v>80.36</v>
      </c>
      <c r="I78" s="29">
        <v>22.84</v>
      </c>
      <c r="J78" s="30">
        <f t="shared" si="18"/>
        <v>2.842210054753609</v>
      </c>
      <c r="K78" s="29">
        <v>113.86</v>
      </c>
      <c r="L78" s="29">
        <v>40.937</v>
      </c>
      <c r="M78" s="30">
        <f t="shared" si="13"/>
        <v>3.5953802915861584</v>
      </c>
      <c r="N78" s="81"/>
      <c r="O78" s="81"/>
      <c r="P78" s="82"/>
      <c r="Q78" s="82"/>
      <c r="R78" s="82"/>
      <c r="S78" s="82"/>
      <c r="T78" s="81"/>
      <c r="U78" s="81"/>
      <c r="V78" s="82"/>
      <c r="W78" s="29">
        <f t="shared" si="16"/>
        <v>132.22</v>
      </c>
      <c r="X78" s="29">
        <f t="shared" si="16"/>
        <v>45.111999999999995</v>
      </c>
      <c r="Y78" s="30">
        <f t="shared" si="17"/>
        <v>3.411889275450007</v>
      </c>
      <c r="Z78" s="29">
        <v>132.22</v>
      </c>
      <c r="AA78" s="29">
        <v>45.112</v>
      </c>
      <c r="AB78" s="163">
        <f t="shared" si="19"/>
        <v>3.411889275450008</v>
      </c>
      <c r="AC78" s="165"/>
    </row>
    <row r="79" spans="1:29" ht="13.5" thickBot="1">
      <c r="A79" s="109" t="s">
        <v>42</v>
      </c>
      <c r="B79" s="35"/>
      <c r="C79" s="35"/>
      <c r="D79" s="110"/>
      <c r="E79" s="93">
        <v>2.75</v>
      </c>
      <c r="F79" s="93">
        <v>5.395</v>
      </c>
      <c r="G79" s="36">
        <f t="shared" si="20"/>
        <v>19.618181818181817</v>
      </c>
      <c r="H79" s="36">
        <v>0.22</v>
      </c>
      <c r="I79" s="36">
        <v>0.075</v>
      </c>
      <c r="J79" s="36">
        <f t="shared" si="18"/>
        <v>3.4090909090909087</v>
      </c>
      <c r="K79" s="93">
        <v>2.97</v>
      </c>
      <c r="L79" s="93">
        <v>5.47</v>
      </c>
      <c r="M79" s="36">
        <f t="shared" si="13"/>
        <v>18.417508417508415</v>
      </c>
      <c r="N79" s="110"/>
      <c r="O79" s="110"/>
      <c r="P79" s="110"/>
      <c r="Q79" s="110"/>
      <c r="R79" s="110"/>
      <c r="S79" s="110"/>
      <c r="T79" s="84"/>
      <c r="U79" s="84"/>
      <c r="V79" s="110"/>
      <c r="W79" s="36">
        <f t="shared" si="16"/>
        <v>2.97</v>
      </c>
      <c r="X79" s="93">
        <f t="shared" si="16"/>
        <v>5.47</v>
      </c>
      <c r="Y79" s="36">
        <f t="shared" si="17"/>
        <v>18.417508417508415</v>
      </c>
      <c r="Z79" s="93">
        <v>2.97</v>
      </c>
      <c r="AA79" s="93">
        <v>5.47</v>
      </c>
      <c r="AB79" s="166">
        <f t="shared" si="19"/>
        <v>18.417508417508415</v>
      </c>
      <c r="AC79" s="165"/>
    </row>
    <row r="80" spans="2:21" ht="12.75">
      <c r="B80" s="167"/>
      <c r="C80" s="167"/>
      <c r="E80" s="167"/>
      <c r="F80" s="167"/>
      <c r="H80" s="167"/>
      <c r="I80" s="167"/>
      <c r="K80" s="167"/>
      <c r="L80" s="167"/>
      <c r="T80" s="167"/>
      <c r="U80" s="167"/>
    </row>
    <row r="81" spans="2:21" ht="12.75">
      <c r="B81" s="167"/>
      <c r="C81" s="167"/>
      <c r="E81" s="167"/>
      <c r="F81" s="167"/>
      <c r="H81" s="167"/>
      <c r="I81" s="167"/>
      <c r="K81" s="167"/>
      <c r="L81" s="167"/>
      <c r="T81" s="167"/>
      <c r="U81" s="167"/>
    </row>
    <row r="82" spans="5:21" ht="12.75">
      <c r="E82" s="167"/>
      <c r="F82" s="167"/>
      <c r="H82" s="167"/>
      <c r="I82" s="167"/>
      <c r="K82" s="167"/>
      <c r="L82" s="167"/>
      <c r="T82" s="167"/>
      <c r="U82" s="167"/>
    </row>
    <row r="83" spans="5:21" ht="12.75">
      <c r="E83" s="167"/>
      <c r="F83" s="167"/>
      <c r="H83" s="167"/>
      <c r="I83" s="167"/>
      <c r="K83" s="167"/>
      <c r="L83" s="167"/>
      <c r="T83" s="167"/>
      <c r="U83" s="167"/>
    </row>
    <row r="84" spans="5:21" ht="12.75">
      <c r="E84" s="167"/>
      <c r="F84" s="167"/>
      <c r="H84" s="167"/>
      <c r="I84" s="167"/>
      <c r="K84" s="167"/>
      <c r="L84" s="167"/>
      <c r="T84" s="167"/>
      <c r="U84" s="167"/>
    </row>
    <row r="85" spans="5:21" ht="12.75">
      <c r="E85" s="167"/>
      <c r="F85" s="167"/>
      <c r="H85" s="167"/>
      <c r="I85" s="167"/>
      <c r="K85" s="167"/>
      <c r="L85" s="167"/>
      <c r="T85" s="167"/>
      <c r="U85" s="167"/>
    </row>
    <row r="86" spans="5:21" ht="12.75">
      <c r="E86" s="167"/>
      <c r="F86" s="167"/>
      <c r="H86" s="167"/>
      <c r="I86" s="167"/>
      <c r="K86" s="167"/>
      <c r="L86" s="167"/>
      <c r="T86" s="167"/>
      <c r="U86" s="167"/>
    </row>
    <row r="87" spans="5:9" ht="12.75">
      <c r="E87" s="167"/>
      <c r="F87" s="167"/>
      <c r="H87" s="167"/>
      <c r="I87" s="167"/>
    </row>
    <row r="88" spans="5:9" ht="12.75">
      <c r="E88" s="167"/>
      <c r="F88" s="167"/>
      <c r="H88" s="167"/>
      <c r="I88" s="167"/>
    </row>
    <row r="89" spans="5:9" ht="12.75">
      <c r="E89" s="167"/>
      <c r="F89" s="167"/>
      <c r="H89" s="167"/>
      <c r="I89" s="167"/>
    </row>
    <row r="90" spans="5:9" ht="12.75">
      <c r="E90" s="167"/>
      <c r="F90" s="167"/>
      <c r="H90" s="167"/>
      <c r="I90" s="167"/>
    </row>
    <row r="91" spans="5:9" ht="12.75">
      <c r="E91" s="167"/>
      <c r="F91" s="167"/>
      <c r="H91" s="167"/>
      <c r="I91" s="167"/>
    </row>
    <row r="92" spans="5:9" ht="12.75">
      <c r="E92" s="167"/>
      <c r="F92" s="167"/>
      <c r="H92" s="167"/>
      <c r="I92" s="167"/>
    </row>
    <row r="93" spans="5:9" ht="12.75">
      <c r="E93" s="167"/>
      <c r="F93" s="167"/>
      <c r="H93" s="167"/>
      <c r="I93" s="167"/>
    </row>
    <row r="94" spans="5:9" ht="12.75">
      <c r="E94" s="167"/>
      <c r="F94" s="167"/>
      <c r="H94" s="167"/>
      <c r="I94" s="167"/>
    </row>
    <row r="95" spans="5:9" ht="12.75">
      <c r="E95" s="167"/>
      <c r="F95" s="167"/>
      <c r="H95" s="167"/>
      <c r="I95" s="167"/>
    </row>
    <row r="96" spans="5:9" ht="12.75">
      <c r="E96" s="167"/>
      <c r="F96" s="167"/>
      <c r="H96" s="167"/>
      <c r="I96" s="167"/>
    </row>
    <row r="97" spans="8:9" ht="12.75">
      <c r="H97" s="167"/>
      <c r="I97" s="167"/>
    </row>
    <row r="98" spans="8:9" ht="12.75">
      <c r="H98" s="167"/>
      <c r="I98" s="167"/>
    </row>
    <row r="99" spans="8:9" ht="12.75">
      <c r="H99" s="167"/>
      <c r="I99" s="167"/>
    </row>
    <row r="100" spans="8:9" ht="12.75">
      <c r="H100" s="167"/>
      <c r="I100" s="167"/>
    </row>
    <row r="101" spans="8:9" ht="12.75">
      <c r="H101" s="167"/>
      <c r="I101" s="167"/>
    </row>
    <row r="102" spans="8:9" ht="12.75">
      <c r="H102" s="167"/>
      <c r="I102" s="167"/>
    </row>
  </sheetData>
  <sheetProtection/>
  <mergeCells count="13">
    <mergeCell ref="A1:AB1"/>
    <mergeCell ref="B2:D2"/>
    <mergeCell ref="E2:M2"/>
    <mergeCell ref="N2:V2"/>
    <mergeCell ref="W2:Y3"/>
    <mergeCell ref="Z2:AB3"/>
    <mergeCell ref="B3:D3"/>
    <mergeCell ref="E3:G3"/>
    <mergeCell ref="H3:J3"/>
    <mergeCell ref="K3:M3"/>
    <mergeCell ref="N3:P3"/>
    <mergeCell ref="Q3:S3"/>
    <mergeCell ref="T3:V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03"/>
  <sheetViews>
    <sheetView zoomScalePageLayoutView="0" workbookViewId="0" topLeftCell="A1">
      <selection activeCell="AD1" sqref="AD1:AF16384"/>
    </sheetView>
  </sheetViews>
  <sheetFormatPr defaultColWidth="9.140625" defaultRowHeight="12.75"/>
  <cols>
    <col min="1" max="1" width="23.57421875" style="0" bestFit="1" customWidth="1"/>
  </cols>
  <sheetData>
    <row r="1" spans="1:29" ht="15.75" thickBot="1">
      <c r="A1" s="393" t="s">
        <v>137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154"/>
    </row>
    <row r="2" spans="1:29" ht="12.75">
      <c r="A2" s="39" t="s">
        <v>76</v>
      </c>
      <c r="B2" s="386" t="s">
        <v>72</v>
      </c>
      <c r="C2" s="381"/>
      <c r="D2" s="382"/>
      <c r="E2" s="386" t="s">
        <v>73</v>
      </c>
      <c r="F2" s="381"/>
      <c r="G2" s="381"/>
      <c r="H2" s="381"/>
      <c r="I2" s="381"/>
      <c r="J2" s="381"/>
      <c r="K2" s="381"/>
      <c r="L2" s="381"/>
      <c r="M2" s="382"/>
      <c r="N2" s="386" t="s">
        <v>74</v>
      </c>
      <c r="O2" s="381"/>
      <c r="P2" s="381"/>
      <c r="Q2" s="381"/>
      <c r="R2" s="381"/>
      <c r="S2" s="381"/>
      <c r="T2" s="381"/>
      <c r="U2" s="381"/>
      <c r="V2" s="382"/>
      <c r="W2" s="411" t="s">
        <v>131</v>
      </c>
      <c r="X2" s="402"/>
      <c r="Y2" s="403"/>
      <c r="Z2" s="411" t="s">
        <v>75</v>
      </c>
      <c r="AA2" s="402"/>
      <c r="AB2" s="403"/>
      <c r="AC2" s="155"/>
    </row>
    <row r="3" spans="1:29" ht="12.75">
      <c r="A3" s="170" t="s">
        <v>132</v>
      </c>
      <c r="B3" s="407" t="s">
        <v>133</v>
      </c>
      <c r="C3" s="400"/>
      <c r="D3" s="408"/>
      <c r="E3" s="407" t="s">
        <v>134</v>
      </c>
      <c r="F3" s="400"/>
      <c r="G3" s="400"/>
      <c r="H3" s="400" t="s">
        <v>135</v>
      </c>
      <c r="I3" s="400"/>
      <c r="J3" s="400"/>
      <c r="K3" s="400" t="s">
        <v>133</v>
      </c>
      <c r="L3" s="400"/>
      <c r="M3" s="408"/>
      <c r="N3" s="407" t="s">
        <v>134</v>
      </c>
      <c r="O3" s="400"/>
      <c r="P3" s="400"/>
      <c r="Q3" s="400" t="s">
        <v>135</v>
      </c>
      <c r="R3" s="400"/>
      <c r="S3" s="400"/>
      <c r="T3" s="400" t="s">
        <v>133</v>
      </c>
      <c r="U3" s="400"/>
      <c r="V3" s="408"/>
      <c r="W3" s="412"/>
      <c r="X3" s="405"/>
      <c r="Y3" s="406"/>
      <c r="Z3" s="412"/>
      <c r="AA3" s="405"/>
      <c r="AB3" s="406"/>
      <c r="AC3" s="156"/>
    </row>
    <row r="4" spans="1:29" ht="12.75">
      <c r="A4" s="409" t="s">
        <v>77</v>
      </c>
      <c r="B4" s="53" t="s">
        <v>78</v>
      </c>
      <c r="C4" s="17" t="s">
        <v>79</v>
      </c>
      <c r="D4" s="18" t="s">
        <v>62</v>
      </c>
      <c r="E4" s="53" t="s">
        <v>78</v>
      </c>
      <c r="F4" s="17" t="s">
        <v>79</v>
      </c>
      <c r="G4" s="17" t="s">
        <v>62</v>
      </c>
      <c r="H4" s="17" t="s">
        <v>78</v>
      </c>
      <c r="I4" s="17" t="s">
        <v>79</v>
      </c>
      <c r="J4" s="17" t="s">
        <v>62</v>
      </c>
      <c r="K4" s="17" t="s">
        <v>78</v>
      </c>
      <c r="L4" s="17" t="s">
        <v>79</v>
      </c>
      <c r="M4" s="18" t="s">
        <v>62</v>
      </c>
      <c r="N4" s="53" t="s">
        <v>78</v>
      </c>
      <c r="O4" s="17" t="s">
        <v>79</v>
      </c>
      <c r="P4" s="17" t="s">
        <v>62</v>
      </c>
      <c r="Q4" s="17" t="s">
        <v>78</v>
      </c>
      <c r="R4" s="17" t="s">
        <v>79</v>
      </c>
      <c r="S4" s="17" t="s">
        <v>62</v>
      </c>
      <c r="T4" s="17" t="s">
        <v>78</v>
      </c>
      <c r="U4" s="17" t="s">
        <v>79</v>
      </c>
      <c r="V4" s="18" t="s">
        <v>62</v>
      </c>
      <c r="W4" s="53" t="s">
        <v>78</v>
      </c>
      <c r="X4" s="17" t="s">
        <v>79</v>
      </c>
      <c r="Y4" s="18" t="s">
        <v>62</v>
      </c>
      <c r="Z4" s="53" t="s">
        <v>78</v>
      </c>
      <c r="AA4" s="17" t="s">
        <v>79</v>
      </c>
      <c r="AB4" s="18" t="s">
        <v>62</v>
      </c>
      <c r="AC4" s="156"/>
    </row>
    <row r="5" spans="1:29" ht="13.5" thickBot="1">
      <c r="A5" s="410"/>
      <c r="B5" s="114" t="s">
        <v>70</v>
      </c>
      <c r="C5" s="22" t="s">
        <v>71</v>
      </c>
      <c r="D5" s="23" t="s">
        <v>80</v>
      </c>
      <c r="E5" s="114" t="s">
        <v>70</v>
      </c>
      <c r="F5" s="22" t="s">
        <v>71</v>
      </c>
      <c r="G5" s="22" t="s">
        <v>80</v>
      </c>
      <c r="H5" s="22" t="s">
        <v>70</v>
      </c>
      <c r="I5" s="22" t="s">
        <v>71</v>
      </c>
      <c r="J5" s="22" t="s">
        <v>80</v>
      </c>
      <c r="K5" s="22" t="s">
        <v>70</v>
      </c>
      <c r="L5" s="22" t="s">
        <v>71</v>
      </c>
      <c r="M5" s="23" t="s">
        <v>80</v>
      </c>
      <c r="N5" s="114" t="s">
        <v>70</v>
      </c>
      <c r="O5" s="22" t="s">
        <v>71</v>
      </c>
      <c r="P5" s="22" t="s">
        <v>80</v>
      </c>
      <c r="Q5" s="22" t="s">
        <v>70</v>
      </c>
      <c r="R5" s="22" t="s">
        <v>71</v>
      </c>
      <c r="S5" s="22" t="s">
        <v>80</v>
      </c>
      <c r="T5" s="22" t="s">
        <v>70</v>
      </c>
      <c r="U5" s="22" t="s">
        <v>71</v>
      </c>
      <c r="V5" s="23" t="s">
        <v>80</v>
      </c>
      <c r="W5" s="114" t="s">
        <v>70</v>
      </c>
      <c r="X5" s="22" t="s">
        <v>71</v>
      </c>
      <c r="Y5" s="23" t="s">
        <v>80</v>
      </c>
      <c r="Z5" s="114" t="s">
        <v>70</v>
      </c>
      <c r="AA5" s="22" t="s">
        <v>71</v>
      </c>
      <c r="AB5" s="23" t="s">
        <v>80</v>
      </c>
      <c r="AC5" s="157"/>
    </row>
    <row r="6" spans="1:29" ht="13.5" thickBot="1">
      <c r="A6" s="171" t="s">
        <v>61</v>
      </c>
      <c r="B6" s="172">
        <v>48710.18</v>
      </c>
      <c r="C6" s="146">
        <v>9456.29</v>
      </c>
      <c r="D6" s="16">
        <v>1.941337519179769</v>
      </c>
      <c r="E6" s="172">
        <v>131446.73</v>
      </c>
      <c r="F6" s="146">
        <v>19601.1</v>
      </c>
      <c r="G6" s="117">
        <v>1.4911820172323798</v>
      </c>
      <c r="H6" s="146">
        <v>104399.56</v>
      </c>
      <c r="I6" s="146">
        <v>13240.566</v>
      </c>
      <c r="J6" s="117">
        <v>1.2682587934278653</v>
      </c>
      <c r="K6" s="146">
        <v>235846.29</v>
      </c>
      <c r="L6" s="146">
        <v>32841.666</v>
      </c>
      <c r="M6" s="16">
        <v>1.3925029730168745</v>
      </c>
      <c r="N6" s="172">
        <v>278692.74</v>
      </c>
      <c r="O6" s="146">
        <v>17500.406</v>
      </c>
      <c r="P6" s="117">
        <v>0.6279462464648343</v>
      </c>
      <c r="Q6" s="146">
        <v>40502.62</v>
      </c>
      <c r="R6" s="146">
        <v>3177.536</v>
      </c>
      <c r="S6" s="117">
        <v>0.7845260380686483</v>
      </c>
      <c r="T6" s="146">
        <v>319195.36</v>
      </c>
      <c r="U6" s="146">
        <v>20677.942</v>
      </c>
      <c r="V6" s="16">
        <v>0.64781461735534</v>
      </c>
      <c r="W6" s="55">
        <v>603751.83</v>
      </c>
      <c r="X6" s="15">
        <v>62975.897999999994</v>
      </c>
      <c r="Y6" s="16">
        <v>1.0430758942792768</v>
      </c>
      <c r="Z6" s="55">
        <v>757213.53</v>
      </c>
      <c r="AA6" s="173">
        <v>78135.958</v>
      </c>
      <c r="AB6" s="158">
        <v>1.0318880329568332</v>
      </c>
      <c r="AC6" s="160"/>
    </row>
    <row r="7" spans="1:29" ht="12.75">
      <c r="A7" s="174" t="s">
        <v>63</v>
      </c>
      <c r="B7" s="175">
        <v>40103.81</v>
      </c>
      <c r="C7" s="119">
        <v>7474.877</v>
      </c>
      <c r="D7" s="27">
        <v>1.863882010212995</v>
      </c>
      <c r="E7" s="175">
        <v>112677.43</v>
      </c>
      <c r="F7" s="119">
        <v>15155.022</v>
      </c>
      <c r="G7" s="26">
        <v>1.344991805368653</v>
      </c>
      <c r="H7" s="119">
        <v>87048.64</v>
      </c>
      <c r="I7" s="119">
        <v>9070.705</v>
      </c>
      <c r="J7" s="26">
        <v>1.0420271930727465</v>
      </c>
      <c r="K7" s="119">
        <v>199726.07</v>
      </c>
      <c r="L7" s="119">
        <v>24225.727</v>
      </c>
      <c r="M7" s="27">
        <v>1.2129476637676793</v>
      </c>
      <c r="N7" s="175">
        <v>270196.89</v>
      </c>
      <c r="O7" s="119">
        <v>16712.716</v>
      </c>
      <c r="P7" s="26">
        <v>0.6185384295133819</v>
      </c>
      <c r="Q7" s="119">
        <v>40267.31</v>
      </c>
      <c r="R7" s="119">
        <v>3146.703</v>
      </c>
      <c r="S7" s="26">
        <v>0.7814534916784855</v>
      </c>
      <c r="T7" s="119">
        <v>310464.2</v>
      </c>
      <c r="U7" s="119">
        <v>19859.419</v>
      </c>
      <c r="V7" s="27">
        <v>0.6396685672615393</v>
      </c>
      <c r="W7" s="98">
        <v>550294.08</v>
      </c>
      <c r="X7" s="25">
        <v>51560.023</v>
      </c>
      <c r="Y7" s="27">
        <v>0.936953982859492</v>
      </c>
      <c r="Z7" s="98">
        <v>703595.62</v>
      </c>
      <c r="AA7" s="25">
        <v>66702.509</v>
      </c>
      <c r="AB7" s="176">
        <v>0.9480233688777085</v>
      </c>
      <c r="AC7" s="160"/>
    </row>
    <row r="8" spans="1:29" ht="12.75">
      <c r="A8" s="177" t="s">
        <v>2</v>
      </c>
      <c r="B8" s="178"/>
      <c r="C8" s="81"/>
      <c r="D8" s="31"/>
      <c r="E8" s="178">
        <v>3045.68</v>
      </c>
      <c r="F8" s="81">
        <v>415.099</v>
      </c>
      <c r="G8" s="30">
        <v>1.3629107457119594</v>
      </c>
      <c r="H8" s="83">
        <v>4.12</v>
      </c>
      <c r="I8" s="86">
        <v>0.907</v>
      </c>
      <c r="J8" s="30">
        <v>2.2014563106796117</v>
      </c>
      <c r="K8" s="81">
        <v>3049.8</v>
      </c>
      <c r="L8" s="81">
        <v>416.006</v>
      </c>
      <c r="M8" s="31">
        <v>1.36404354383894</v>
      </c>
      <c r="N8" s="178">
        <v>4043.27</v>
      </c>
      <c r="O8" s="81">
        <v>332.988</v>
      </c>
      <c r="P8" s="30">
        <v>0.8235611275032338</v>
      </c>
      <c r="Q8" s="81">
        <v>1858.51</v>
      </c>
      <c r="R8" s="81">
        <v>142.042</v>
      </c>
      <c r="S8" s="30">
        <v>0.764278911601229</v>
      </c>
      <c r="T8" s="81">
        <v>5901.78</v>
      </c>
      <c r="U8" s="81">
        <v>475.03</v>
      </c>
      <c r="V8" s="31">
        <v>0.80489276116697</v>
      </c>
      <c r="W8" s="101">
        <v>8951.58</v>
      </c>
      <c r="X8" s="29">
        <v>891.036</v>
      </c>
      <c r="Y8" s="31">
        <v>0.9953952263175886</v>
      </c>
      <c r="Z8" s="179">
        <v>23162.88</v>
      </c>
      <c r="AA8" s="74">
        <v>2308.664</v>
      </c>
      <c r="AB8" s="163">
        <v>0.9967085267462423</v>
      </c>
      <c r="AC8" s="159"/>
    </row>
    <row r="9" spans="1:29" ht="12.75">
      <c r="A9" s="177" t="s">
        <v>5</v>
      </c>
      <c r="B9" s="178">
        <v>188.68</v>
      </c>
      <c r="C9" s="81">
        <v>60.16</v>
      </c>
      <c r="D9" s="31">
        <v>3.1884672461310153</v>
      </c>
      <c r="E9" s="178">
        <v>234.58</v>
      </c>
      <c r="F9" s="81">
        <v>41.75</v>
      </c>
      <c r="G9" s="30">
        <v>1.7797766220479152</v>
      </c>
      <c r="H9" s="81">
        <v>299.5</v>
      </c>
      <c r="I9" s="81">
        <v>38.803</v>
      </c>
      <c r="J9" s="30">
        <v>1.2955926544240401</v>
      </c>
      <c r="K9" s="81">
        <v>534.08</v>
      </c>
      <c r="L9" s="81">
        <v>80.553</v>
      </c>
      <c r="M9" s="31">
        <v>1.5082571899340922</v>
      </c>
      <c r="N9" s="178"/>
      <c r="O9" s="81"/>
      <c r="P9" s="30"/>
      <c r="Q9" s="81"/>
      <c r="R9" s="81"/>
      <c r="S9" s="30"/>
      <c r="T9" s="81"/>
      <c r="U9" s="81"/>
      <c r="V9" s="31"/>
      <c r="W9" s="101">
        <v>722.76</v>
      </c>
      <c r="X9" s="29">
        <v>140.713</v>
      </c>
      <c r="Y9" s="31">
        <v>1.946884166251591</v>
      </c>
      <c r="Z9" s="101">
        <v>1776.61</v>
      </c>
      <c r="AA9" s="29">
        <v>249.563</v>
      </c>
      <c r="AB9" s="163">
        <v>1.4047145969008392</v>
      </c>
      <c r="AC9" s="159"/>
    </row>
    <row r="10" spans="1:29" ht="12.75">
      <c r="A10" s="177" t="s">
        <v>6</v>
      </c>
      <c r="B10" s="178"/>
      <c r="C10" s="81"/>
      <c r="D10" s="31"/>
      <c r="E10" s="178">
        <v>158.53</v>
      </c>
      <c r="F10" s="81">
        <v>49.483</v>
      </c>
      <c r="G10" s="30">
        <v>3.121365041317101</v>
      </c>
      <c r="H10" s="81"/>
      <c r="I10" s="81"/>
      <c r="J10" s="30"/>
      <c r="K10" s="81">
        <v>158.53</v>
      </c>
      <c r="L10" s="81">
        <v>49.483</v>
      </c>
      <c r="M10" s="31">
        <v>3.121365041317101</v>
      </c>
      <c r="N10" s="178"/>
      <c r="O10" s="81"/>
      <c r="P10" s="30"/>
      <c r="Q10" s="81"/>
      <c r="R10" s="81"/>
      <c r="S10" s="30"/>
      <c r="T10" s="81"/>
      <c r="U10" s="81"/>
      <c r="V10" s="31"/>
      <c r="W10" s="101">
        <v>158.53</v>
      </c>
      <c r="X10" s="29">
        <v>49.483</v>
      </c>
      <c r="Y10" s="31">
        <v>3.121365041317101</v>
      </c>
      <c r="Z10" s="101">
        <v>1173.63</v>
      </c>
      <c r="AA10" s="29">
        <v>152.611</v>
      </c>
      <c r="AB10" s="163">
        <v>1.3003331544013017</v>
      </c>
      <c r="AC10" s="159"/>
    </row>
    <row r="11" spans="1:29" ht="12.75">
      <c r="A11" s="177" t="s">
        <v>85</v>
      </c>
      <c r="B11" s="178"/>
      <c r="C11" s="81"/>
      <c r="D11" s="31"/>
      <c r="E11" s="180">
        <v>1.88</v>
      </c>
      <c r="F11" s="83">
        <v>5.004</v>
      </c>
      <c r="G11" s="30">
        <v>26.617021276595743</v>
      </c>
      <c r="H11" s="81"/>
      <c r="I11" s="81"/>
      <c r="J11" s="30"/>
      <c r="K11" s="83">
        <v>1.88</v>
      </c>
      <c r="L11" s="83">
        <v>5.004</v>
      </c>
      <c r="M11" s="31">
        <v>26.617021276595743</v>
      </c>
      <c r="N11" s="178"/>
      <c r="O11" s="81"/>
      <c r="P11" s="30"/>
      <c r="Q11" s="81"/>
      <c r="R11" s="81"/>
      <c r="S11" s="30"/>
      <c r="T11" s="81"/>
      <c r="U11" s="81"/>
      <c r="V11" s="31"/>
      <c r="W11" s="106">
        <v>1.88</v>
      </c>
      <c r="X11" s="72">
        <v>5.004</v>
      </c>
      <c r="Y11" s="31">
        <v>26.617021276595743</v>
      </c>
      <c r="Z11" s="101">
        <v>292.45</v>
      </c>
      <c r="AA11" s="29">
        <v>36.137</v>
      </c>
      <c r="AB11" s="163">
        <v>1.235664216105317</v>
      </c>
      <c r="AC11" s="159"/>
    </row>
    <row r="12" spans="1:29" ht="12.75">
      <c r="A12" s="177" t="s">
        <v>14</v>
      </c>
      <c r="B12" s="178">
        <v>778.86</v>
      </c>
      <c r="C12" s="81">
        <v>115.868</v>
      </c>
      <c r="D12" s="31">
        <v>1.4876614539198316</v>
      </c>
      <c r="E12" s="178">
        <v>28036.29</v>
      </c>
      <c r="F12" s="81">
        <v>3619.831</v>
      </c>
      <c r="G12" s="30">
        <v>1.291123397567938</v>
      </c>
      <c r="H12" s="81">
        <v>15756.78</v>
      </c>
      <c r="I12" s="81">
        <v>1016.61</v>
      </c>
      <c r="J12" s="30">
        <v>0.64518892819472</v>
      </c>
      <c r="K12" s="81">
        <v>43793.07</v>
      </c>
      <c r="L12" s="81">
        <v>4636.441</v>
      </c>
      <c r="M12" s="31">
        <v>1.058715682641112</v>
      </c>
      <c r="N12" s="178">
        <v>60233.87</v>
      </c>
      <c r="O12" s="81">
        <v>2903.855</v>
      </c>
      <c r="P12" s="30">
        <v>0.4820967007432861</v>
      </c>
      <c r="Q12" s="81">
        <v>13050.71</v>
      </c>
      <c r="R12" s="81">
        <v>737.18</v>
      </c>
      <c r="S12" s="30">
        <v>0.5648581571424084</v>
      </c>
      <c r="T12" s="81">
        <v>73284.58</v>
      </c>
      <c r="U12" s="81">
        <v>3641.035</v>
      </c>
      <c r="V12" s="31">
        <v>0.4968350777203062</v>
      </c>
      <c r="W12" s="101">
        <v>117856.51</v>
      </c>
      <c r="X12" s="29">
        <v>8393.344</v>
      </c>
      <c r="Y12" s="31">
        <v>0.7121663453295877</v>
      </c>
      <c r="Z12" s="101">
        <v>129721.78</v>
      </c>
      <c r="AA12" s="29">
        <v>9522.673</v>
      </c>
      <c r="AB12" s="163">
        <v>0.7340843611612484</v>
      </c>
      <c r="AC12" s="159"/>
    </row>
    <row r="13" spans="1:29" ht="12.75">
      <c r="A13" s="177" t="s">
        <v>16</v>
      </c>
      <c r="B13" s="178">
        <v>60.16</v>
      </c>
      <c r="C13" s="81">
        <v>12.029</v>
      </c>
      <c r="D13" s="31">
        <v>1.9995013297872342</v>
      </c>
      <c r="E13" s="178">
        <v>36.4</v>
      </c>
      <c r="F13" s="81">
        <v>22.265</v>
      </c>
      <c r="G13" s="30">
        <v>6.116758241758243</v>
      </c>
      <c r="H13" s="83">
        <v>3.5</v>
      </c>
      <c r="I13" s="86">
        <v>0.72</v>
      </c>
      <c r="J13" s="30">
        <v>2.057142857142857</v>
      </c>
      <c r="K13" s="81">
        <v>39.9</v>
      </c>
      <c r="L13" s="81">
        <v>22.985</v>
      </c>
      <c r="M13" s="31">
        <v>5.760651629072681</v>
      </c>
      <c r="N13" s="178">
        <v>2808</v>
      </c>
      <c r="O13" s="81">
        <v>189.528</v>
      </c>
      <c r="P13" s="30">
        <v>0.6749572649572649</v>
      </c>
      <c r="Q13" s="81">
        <v>467.04</v>
      </c>
      <c r="R13" s="81">
        <v>36.668</v>
      </c>
      <c r="S13" s="30">
        <v>0.7851147653305925</v>
      </c>
      <c r="T13" s="81">
        <v>3275.04</v>
      </c>
      <c r="U13" s="81">
        <v>226.196</v>
      </c>
      <c r="V13" s="31">
        <v>0.6906663735404759</v>
      </c>
      <c r="W13" s="101">
        <v>3375.1</v>
      </c>
      <c r="X13" s="29">
        <v>261.21</v>
      </c>
      <c r="Y13" s="31">
        <v>0.7739326242185417</v>
      </c>
      <c r="Z13" s="101">
        <v>4615.52</v>
      </c>
      <c r="AA13" s="29">
        <v>387.177</v>
      </c>
      <c r="AB13" s="163">
        <v>0.8388588934724581</v>
      </c>
      <c r="AC13" s="164"/>
    </row>
    <row r="14" spans="1:29" ht="12.75">
      <c r="A14" s="177" t="s">
        <v>18</v>
      </c>
      <c r="B14" s="178">
        <v>13091.68</v>
      </c>
      <c r="C14" s="81">
        <v>2040.099</v>
      </c>
      <c r="D14" s="31">
        <v>1.5583171907654325</v>
      </c>
      <c r="E14" s="178">
        <v>676.06</v>
      </c>
      <c r="F14" s="81">
        <v>132.159</v>
      </c>
      <c r="G14" s="30">
        <v>1.9548412862763662</v>
      </c>
      <c r="H14" s="81">
        <v>193.68</v>
      </c>
      <c r="I14" s="81">
        <v>41.146</v>
      </c>
      <c r="J14" s="30">
        <v>2.1244320528707146</v>
      </c>
      <c r="K14" s="81">
        <v>869.74</v>
      </c>
      <c r="L14" s="81">
        <v>173.305</v>
      </c>
      <c r="M14" s="31">
        <v>1.9926069859958149</v>
      </c>
      <c r="N14" s="178"/>
      <c r="O14" s="81"/>
      <c r="P14" s="30"/>
      <c r="Q14" s="81"/>
      <c r="R14" s="81"/>
      <c r="S14" s="30"/>
      <c r="T14" s="81"/>
      <c r="U14" s="81"/>
      <c r="V14" s="31"/>
      <c r="W14" s="101">
        <v>13961.42</v>
      </c>
      <c r="X14" s="29">
        <v>2213.404</v>
      </c>
      <c r="Y14" s="31">
        <v>1.5853716885531701</v>
      </c>
      <c r="Z14" s="101">
        <v>15068.08</v>
      </c>
      <c r="AA14" s="29">
        <v>2326.108</v>
      </c>
      <c r="AB14" s="163">
        <v>1.5437321808750684</v>
      </c>
      <c r="AC14" s="159"/>
    </row>
    <row r="15" spans="1:29" ht="12.75">
      <c r="A15" s="177" t="s">
        <v>20</v>
      </c>
      <c r="B15" s="178">
        <v>1778.79</v>
      </c>
      <c r="C15" s="81">
        <v>383.583</v>
      </c>
      <c r="D15" s="31">
        <v>2.1564265596276124</v>
      </c>
      <c r="E15" s="178">
        <v>558.77</v>
      </c>
      <c r="F15" s="81">
        <v>148.786</v>
      </c>
      <c r="G15" s="30">
        <v>2.6627413783846663</v>
      </c>
      <c r="H15" s="81">
        <v>214.06</v>
      </c>
      <c r="I15" s="81">
        <v>20.982</v>
      </c>
      <c r="J15" s="30">
        <v>0.9801924694011024</v>
      </c>
      <c r="K15" s="81">
        <v>772.83</v>
      </c>
      <c r="L15" s="81">
        <v>169.768</v>
      </c>
      <c r="M15" s="31">
        <v>2.1967056144300816</v>
      </c>
      <c r="N15" s="178">
        <v>7488</v>
      </c>
      <c r="O15" s="81">
        <v>443.449</v>
      </c>
      <c r="P15" s="30">
        <v>0.5922128739316239</v>
      </c>
      <c r="Q15" s="81">
        <v>700.56</v>
      </c>
      <c r="R15" s="81">
        <v>53.792</v>
      </c>
      <c r="S15" s="30">
        <v>0.7678428685622931</v>
      </c>
      <c r="T15" s="81">
        <v>8188.56</v>
      </c>
      <c r="U15" s="81">
        <v>497.241</v>
      </c>
      <c r="V15" s="31">
        <v>0.6072386353644597</v>
      </c>
      <c r="W15" s="101">
        <v>10740.18</v>
      </c>
      <c r="X15" s="29">
        <v>1050.592</v>
      </c>
      <c r="Y15" s="31">
        <v>0.9781884474934313</v>
      </c>
      <c r="Z15" s="101">
        <v>11419.59</v>
      </c>
      <c r="AA15" s="29">
        <v>1120.347</v>
      </c>
      <c r="AB15" s="163">
        <v>0.9810746270225112</v>
      </c>
      <c r="AC15" s="159"/>
    </row>
    <row r="16" spans="1:29" ht="12.75">
      <c r="A16" s="177" t="s">
        <v>21</v>
      </c>
      <c r="B16" s="178">
        <v>201.25</v>
      </c>
      <c r="C16" s="81">
        <v>49.097</v>
      </c>
      <c r="D16" s="31">
        <v>2.43960248447205</v>
      </c>
      <c r="E16" s="178">
        <v>1906.23</v>
      </c>
      <c r="F16" s="81">
        <v>1370.818</v>
      </c>
      <c r="G16" s="30">
        <v>7.191251842642283</v>
      </c>
      <c r="H16" s="83">
        <v>3.76</v>
      </c>
      <c r="I16" s="83">
        <v>1.365</v>
      </c>
      <c r="J16" s="30">
        <v>3.63031914893617</v>
      </c>
      <c r="K16" s="81">
        <v>1909.99</v>
      </c>
      <c r="L16" s="81">
        <v>1372.183</v>
      </c>
      <c r="M16" s="31">
        <v>7.1842418023131005</v>
      </c>
      <c r="N16" s="178"/>
      <c r="O16" s="81"/>
      <c r="P16" s="30"/>
      <c r="Q16" s="81"/>
      <c r="R16" s="81"/>
      <c r="S16" s="30"/>
      <c r="T16" s="81"/>
      <c r="U16" s="81"/>
      <c r="V16" s="31"/>
      <c r="W16" s="101">
        <v>2111.24</v>
      </c>
      <c r="X16" s="29">
        <v>1421.28</v>
      </c>
      <c r="Y16" s="31">
        <v>6.731967943009796</v>
      </c>
      <c r="Z16" s="101">
        <v>4585.11</v>
      </c>
      <c r="AA16" s="29">
        <v>1670.68</v>
      </c>
      <c r="AB16" s="163">
        <v>3.643707566448788</v>
      </c>
      <c r="AC16" s="159"/>
    </row>
    <row r="17" spans="1:29" ht="12.75">
      <c r="A17" s="177" t="s">
        <v>40</v>
      </c>
      <c r="B17" s="178">
        <v>126.49</v>
      </c>
      <c r="C17" s="81">
        <v>47.238</v>
      </c>
      <c r="D17" s="31">
        <v>3.734524468337418</v>
      </c>
      <c r="E17" s="178">
        <v>66.25</v>
      </c>
      <c r="F17" s="81">
        <v>40.192</v>
      </c>
      <c r="G17" s="30">
        <v>6.066716981132076</v>
      </c>
      <c r="H17" s="81">
        <v>111.19</v>
      </c>
      <c r="I17" s="81">
        <v>22.788</v>
      </c>
      <c r="J17" s="30">
        <v>2.049464879935246</v>
      </c>
      <c r="K17" s="81">
        <v>177.44</v>
      </c>
      <c r="L17" s="81">
        <v>62.98</v>
      </c>
      <c r="M17" s="31">
        <v>3.5493688007213704</v>
      </c>
      <c r="N17" s="178">
        <v>241</v>
      </c>
      <c r="O17" s="81">
        <v>14.795</v>
      </c>
      <c r="P17" s="30">
        <v>0.6139004149377594</v>
      </c>
      <c r="Q17" s="81"/>
      <c r="R17" s="81"/>
      <c r="S17" s="30"/>
      <c r="T17" s="81">
        <v>241</v>
      </c>
      <c r="U17" s="81">
        <v>14.795</v>
      </c>
      <c r="V17" s="31">
        <v>0.6139004149377594</v>
      </c>
      <c r="W17" s="101">
        <v>544.93</v>
      </c>
      <c r="X17" s="29">
        <v>125.01299999999999</v>
      </c>
      <c r="Y17" s="31">
        <v>2.2941111702420494</v>
      </c>
      <c r="Z17" s="101">
        <v>2826.88</v>
      </c>
      <c r="AA17" s="29">
        <v>354.198</v>
      </c>
      <c r="AB17" s="163">
        <v>1.2529643989132895</v>
      </c>
      <c r="AC17" s="164"/>
    </row>
    <row r="18" spans="1:29" ht="12.75">
      <c r="A18" s="177" t="s">
        <v>26</v>
      </c>
      <c r="B18" s="181">
        <v>0.01</v>
      </c>
      <c r="C18" s="82">
        <v>0.001</v>
      </c>
      <c r="D18" s="31">
        <v>1</v>
      </c>
      <c r="E18" s="178">
        <v>1134.45</v>
      </c>
      <c r="F18" s="81">
        <v>168.079</v>
      </c>
      <c r="G18" s="30">
        <v>1.4815901978932522</v>
      </c>
      <c r="H18" s="81">
        <v>358.97</v>
      </c>
      <c r="I18" s="81">
        <v>59.251</v>
      </c>
      <c r="J18" s="30">
        <v>1.6505836142296013</v>
      </c>
      <c r="K18" s="81">
        <v>1493.42</v>
      </c>
      <c r="L18" s="81">
        <v>227.33</v>
      </c>
      <c r="M18" s="31">
        <v>1.522210764553843</v>
      </c>
      <c r="N18" s="178"/>
      <c r="O18" s="81"/>
      <c r="P18" s="30"/>
      <c r="Q18" s="81"/>
      <c r="R18" s="81"/>
      <c r="S18" s="30"/>
      <c r="T18" s="81"/>
      <c r="U18" s="81"/>
      <c r="V18" s="31"/>
      <c r="W18" s="101">
        <v>1493.43</v>
      </c>
      <c r="X18" s="29">
        <v>227.33100000000002</v>
      </c>
      <c r="Y18" s="31">
        <v>1.5222072678331091</v>
      </c>
      <c r="Z18" s="101">
        <v>1763.05</v>
      </c>
      <c r="AA18" s="29">
        <v>255.102</v>
      </c>
      <c r="AB18" s="163">
        <v>1.4469357080060123</v>
      </c>
      <c r="AC18" s="164"/>
    </row>
    <row r="19" spans="1:29" ht="12.75">
      <c r="A19" s="177" t="s">
        <v>44</v>
      </c>
      <c r="B19" s="178">
        <v>252.52</v>
      </c>
      <c r="C19" s="81">
        <v>36.722</v>
      </c>
      <c r="D19" s="31">
        <v>1.4542214478061144</v>
      </c>
      <c r="E19" s="178">
        <v>7882.76</v>
      </c>
      <c r="F19" s="81">
        <v>1387.642</v>
      </c>
      <c r="G19" s="30">
        <v>1.7603504356342194</v>
      </c>
      <c r="H19" s="81">
        <v>12656.09</v>
      </c>
      <c r="I19" s="81">
        <v>1664.318</v>
      </c>
      <c r="J19" s="30">
        <v>1.3150333159767351</v>
      </c>
      <c r="K19" s="81">
        <v>20538.85</v>
      </c>
      <c r="L19" s="81">
        <v>3051.96</v>
      </c>
      <c r="M19" s="31">
        <v>1.4859449287569657</v>
      </c>
      <c r="N19" s="178">
        <v>373.43</v>
      </c>
      <c r="O19" s="81">
        <v>17.579</v>
      </c>
      <c r="P19" s="30">
        <v>0.4707441823099376</v>
      </c>
      <c r="Q19" s="81">
        <v>4385.45</v>
      </c>
      <c r="R19" s="81">
        <v>287.151</v>
      </c>
      <c r="S19" s="30">
        <v>0.6547811513071635</v>
      </c>
      <c r="T19" s="81">
        <v>4758.88</v>
      </c>
      <c r="U19" s="81">
        <v>304.73</v>
      </c>
      <c r="V19" s="31">
        <v>0.640339743805265</v>
      </c>
      <c r="W19" s="101">
        <v>25550.25</v>
      </c>
      <c r="X19" s="29">
        <v>3393.4120000000003</v>
      </c>
      <c r="Y19" s="31">
        <v>1.3281326014422559</v>
      </c>
      <c r="Z19" s="101">
        <v>31279.46</v>
      </c>
      <c r="AA19" s="29">
        <v>3970.122</v>
      </c>
      <c r="AB19" s="163">
        <v>1.2692424997106726</v>
      </c>
      <c r="AC19" s="159"/>
    </row>
    <row r="20" spans="1:29" ht="12.75">
      <c r="A20" s="177" t="s">
        <v>33</v>
      </c>
      <c r="B20" s="178">
        <v>2987.08</v>
      </c>
      <c r="C20" s="81">
        <v>465.499</v>
      </c>
      <c r="D20" s="31">
        <v>1.558374733853797</v>
      </c>
      <c r="E20" s="178">
        <v>678.35</v>
      </c>
      <c r="F20" s="81">
        <v>98.764</v>
      </c>
      <c r="G20" s="30">
        <v>1.4559445713864525</v>
      </c>
      <c r="H20" s="81">
        <v>198.52</v>
      </c>
      <c r="I20" s="81">
        <v>27.01</v>
      </c>
      <c r="J20" s="30">
        <v>1.3605682047148902</v>
      </c>
      <c r="K20" s="81">
        <v>876.87</v>
      </c>
      <c r="L20" s="81">
        <v>125.774</v>
      </c>
      <c r="M20" s="31">
        <v>1.4343517283063625</v>
      </c>
      <c r="N20" s="178"/>
      <c r="O20" s="81"/>
      <c r="P20" s="30"/>
      <c r="Q20" s="81"/>
      <c r="R20" s="81"/>
      <c r="S20" s="30"/>
      <c r="T20" s="81"/>
      <c r="U20" s="81"/>
      <c r="V20" s="31"/>
      <c r="W20" s="101">
        <v>3863.95</v>
      </c>
      <c r="X20" s="29">
        <v>591.273</v>
      </c>
      <c r="Y20" s="31">
        <v>1.5302294284346332</v>
      </c>
      <c r="Z20" s="101">
        <v>4497.9</v>
      </c>
      <c r="AA20" s="29">
        <v>655.894</v>
      </c>
      <c r="AB20" s="163">
        <v>1.4582227261610976</v>
      </c>
      <c r="AC20" s="159"/>
    </row>
    <row r="21" spans="1:29" ht="12.75">
      <c r="A21" s="177" t="s">
        <v>32</v>
      </c>
      <c r="B21" s="178">
        <v>305</v>
      </c>
      <c r="C21" s="81">
        <v>47.19</v>
      </c>
      <c r="D21" s="31">
        <v>1.5472131147540982</v>
      </c>
      <c r="E21" s="178">
        <v>747.19</v>
      </c>
      <c r="F21" s="81">
        <v>126.357</v>
      </c>
      <c r="G21" s="30">
        <v>1.6910959729118429</v>
      </c>
      <c r="H21" s="83">
        <v>8.85</v>
      </c>
      <c r="I21" s="83">
        <v>1.686</v>
      </c>
      <c r="J21" s="30">
        <v>1.9050847457627118</v>
      </c>
      <c r="K21" s="81">
        <v>756.04</v>
      </c>
      <c r="L21" s="81">
        <v>128.043</v>
      </c>
      <c r="M21" s="31">
        <v>1.6936008676789591</v>
      </c>
      <c r="N21" s="178">
        <v>14241.58</v>
      </c>
      <c r="O21" s="81">
        <v>617.175</v>
      </c>
      <c r="P21" s="30">
        <v>0.43336132648203357</v>
      </c>
      <c r="Q21" s="81">
        <v>1092.49</v>
      </c>
      <c r="R21" s="81">
        <v>61.367</v>
      </c>
      <c r="S21" s="30">
        <v>0.5617168120531996</v>
      </c>
      <c r="T21" s="81">
        <v>15334.07</v>
      </c>
      <c r="U21" s="81">
        <v>678.542</v>
      </c>
      <c r="V21" s="31">
        <v>0.4425061317706258</v>
      </c>
      <c r="W21" s="101">
        <v>16395.11</v>
      </c>
      <c r="X21" s="29">
        <v>853.775</v>
      </c>
      <c r="Y21" s="31">
        <v>0.5207497845394146</v>
      </c>
      <c r="Z21" s="101">
        <v>16682.5</v>
      </c>
      <c r="AA21" s="29">
        <v>882.312</v>
      </c>
      <c r="AB21" s="163">
        <v>0.5288847594784954</v>
      </c>
      <c r="AC21" s="159"/>
    </row>
    <row r="22" spans="1:29" ht="12.75">
      <c r="A22" s="177" t="s">
        <v>99</v>
      </c>
      <c r="B22" s="111"/>
      <c r="C22" s="82"/>
      <c r="D22" s="31"/>
      <c r="E22" s="180">
        <v>3.94</v>
      </c>
      <c r="F22" s="83">
        <v>2.862</v>
      </c>
      <c r="G22" s="30">
        <v>7.263959390862944</v>
      </c>
      <c r="H22" s="81"/>
      <c r="I22" s="81"/>
      <c r="J22" s="30"/>
      <c r="K22" s="83">
        <v>3.94</v>
      </c>
      <c r="L22" s="83">
        <v>2.862</v>
      </c>
      <c r="M22" s="31">
        <v>7.263959390862944</v>
      </c>
      <c r="N22" s="178"/>
      <c r="O22" s="81"/>
      <c r="P22" s="30"/>
      <c r="Q22" s="81"/>
      <c r="R22" s="81"/>
      <c r="S22" s="30"/>
      <c r="T22" s="81"/>
      <c r="U22" s="81"/>
      <c r="V22" s="31"/>
      <c r="W22" s="106">
        <v>3.94</v>
      </c>
      <c r="X22" s="72">
        <v>2.862</v>
      </c>
      <c r="Y22" s="31">
        <v>7.263959390862944</v>
      </c>
      <c r="Z22" s="101">
        <v>75.42</v>
      </c>
      <c r="AA22" s="29">
        <v>11.519</v>
      </c>
      <c r="AB22" s="163">
        <v>1.5273137098912757</v>
      </c>
      <c r="AC22" s="159"/>
    </row>
    <row r="23" spans="1:29" ht="12.75">
      <c r="A23" s="177" t="s">
        <v>109</v>
      </c>
      <c r="B23" s="178"/>
      <c r="C23" s="81"/>
      <c r="D23" s="31"/>
      <c r="E23" s="180">
        <v>1.95</v>
      </c>
      <c r="F23" s="83">
        <v>1.131</v>
      </c>
      <c r="G23" s="30">
        <v>5.8</v>
      </c>
      <c r="H23" s="81"/>
      <c r="I23" s="81"/>
      <c r="J23" s="30"/>
      <c r="K23" s="83">
        <v>1.95</v>
      </c>
      <c r="L23" s="83">
        <v>1.131</v>
      </c>
      <c r="M23" s="31">
        <v>5.8</v>
      </c>
      <c r="N23" s="178"/>
      <c r="O23" s="81"/>
      <c r="P23" s="30"/>
      <c r="Q23" s="81"/>
      <c r="R23" s="81"/>
      <c r="S23" s="30"/>
      <c r="T23" s="81"/>
      <c r="U23" s="81"/>
      <c r="V23" s="31"/>
      <c r="W23" s="106">
        <v>1.95</v>
      </c>
      <c r="X23" s="72">
        <v>1.131</v>
      </c>
      <c r="Y23" s="31">
        <v>5.8</v>
      </c>
      <c r="Z23" s="101">
        <v>9.63</v>
      </c>
      <c r="AA23" s="72">
        <v>1.901</v>
      </c>
      <c r="AB23" s="163">
        <v>1.9740394600207685</v>
      </c>
      <c r="AC23" s="159"/>
    </row>
    <row r="24" spans="1:29" ht="12.75">
      <c r="A24" s="177" t="s">
        <v>22</v>
      </c>
      <c r="B24" s="178">
        <v>874.74</v>
      </c>
      <c r="C24" s="81">
        <v>144.553</v>
      </c>
      <c r="D24" s="31">
        <v>1.6525253218099092</v>
      </c>
      <c r="E24" s="178">
        <v>13252.49</v>
      </c>
      <c r="F24" s="81">
        <v>1921.274</v>
      </c>
      <c r="G24" s="30">
        <v>1.4497456704362728</v>
      </c>
      <c r="H24" s="81">
        <v>29972.92</v>
      </c>
      <c r="I24" s="81">
        <v>4075.524</v>
      </c>
      <c r="J24" s="30">
        <v>1.3597353878100633</v>
      </c>
      <c r="K24" s="81">
        <v>43225.41</v>
      </c>
      <c r="L24" s="81">
        <v>5996.798</v>
      </c>
      <c r="M24" s="31">
        <v>1.3873316644075786</v>
      </c>
      <c r="N24" s="178">
        <v>219.18</v>
      </c>
      <c r="O24" s="81">
        <v>19.415</v>
      </c>
      <c r="P24" s="30">
        <v>0.8858016242357879</v>
      </c>
      <c r="Q24" s="81"/>
      <c r="R24" s="81"/>
      <c r="S24" s="30"/>
      <c r="T24" s="81">
        <v>219.18</v>
      </c>
      <c r="U24" s="81">
        <v>19.415</v>
      </c>
      <c r="V24" s="31">
        <v>0.8858016242357879</v>
      </c>
      <c r="W24" s="101">
        <v>44319.33</v>
      </c>
      <c r="X24" s="29">
        <v>6160.766</v>
      </c>
      <c r="Y24" s="31">
        <v>1.3900855450657759</v>
      </c>
      <c r="Z24" s="101">
        <v>50804.19</v>
      </c>
      <c r="AA24" s="29">
        <v>6837.409</v>
      </c>
      <c r="AB24" s="163">
        <v>1.3458356485951257</v>
      </c>
      <c r="AC24" s="159"/>
    </row>
    <row r="25" spans="1:29" ht="12.75">
      <c r="A25" s="177" t="s">
        <v>15</v>
      </c>
      <c r="B25" s="178">
        <v>352.61</v>
      </c>
      <c r="C25" s="81">
        <v>86.358</v>
      </c>
      <c r="D25" s="31">
        <v>2.449108079748164</v>
      </c>
      <c r="E25" s="178">
        <v>6940.47</v>
      </c>
      <c r="F25" s="81">
        <v>1116.332</v>
      </c>
      <c r="G25" s="30">
        <v>1.6084386215919098</v>
      </c>
      <c r="H25" s="81">
        <v>836.06</v>
      </c>
      <c r="I25" s="81">
        <v>114.303</v>
      </c>
      <c r="J25" s="30">
        <v>1.3671626438293902</v>
      </c>
      <c r="K25" s="81">
        <v>7776.53</v>
      </c>
      <c r="L25" s="81">
        <v>1230.635</v>
      </c>
      <c r="M25" s="31">
        <v>1.5824988780342906</v>
      </c>
      <c r="N25" s="178">
        <v>134543.21</v>
      </c>
      <c r="O25" s="81">
        <v>10227.884</v>
      </c>
      <c r="P25" s="30">
        <v>0.760193249440087</v>
      </c>
      <c r="Q25" s="81">
        <v>12015.57</v>
      </c>
      <c r="R25" s="81">
        <v>1478.392</v>
      </c>
      <c r="S25" s="30">
        <v>1.2303968933641933</v>
      </c>
      <c r="T25" s="81">
        <v>146558.78</v>
      </c>
      <c r="U25" s="81">
        <v>11706.276</v>
      </c>
      <c r="V25" s="31">
        <v>0.7987427297088581</v>
      </c>
      <c r="W25" s="101">
        <v>154687.92</v>
      </c>
      <c r="X25" s="29">
        <v>13023.269</v>
      </c>
      <c r="Y25" s="31">
        <v>0.8419060130875121</v>
      </c>
      <c r="Z25" s="101">
        <v>177059.57</v>
      </c>
      <c r="AA25" s="29">
        <v>15266.3</v>
      </c>
      <c r="AB25" s="163">
        <v>0.8622126440270921</v>
      </c>
      <c r="AC25" s="164"/>
    </row>
    <row r="26" spans="1:29" ht="12.75">
      <c r="A26" s="177" t="s">
        <v>28</v>
      </c>
      <c r="B26" s="178">
        <v>58.27</v>
      </c>
      <c r="C26" s="81">
        <v>15.543</v>
      </c>
      <c r="D26" s="31">
        <v>2.667410331216749</v>
      </c>
      <c r="E26" s="178">
        <v>113.9</v>
      </c>
      <c r="F26" s="81">
        <v>17.929</v>
      </c>
      <c r="G26" s="30">
        <v>1.5741000877963125</v>
      </c>
      <c r="H26" s="81">
        <v>163.81</v>
      </c>
      <c r="I26" s="81">
        <v>24.131</v>
      </c>
      <c r="J26" s="30">
        <v>1.4731090897991574</v>
      </c>
      <c r="K26" s="81">
        <v>277.71</v>
      </c>
      <c r="L26" s="81">
        <v>42.06</v>
      </c>
      <c r="M26" s="31">
        <v>1.5145295452090313</v>
      </c>
      <c r="N26" s="178">
        <v>8870.28</v>
      </c>
      <c r="O26" s="81">
        <v>403.502</v>
      </c>
      <c r="P26" s="30">
        <v>0.4548920665413042</v>
      </c>
      <c r="Q26" s="81">
        <v>252.98</v>
      </c>
      <c r="R26" s="81">
        <v>15.385</v>
      </c>
      <c r="S26" s="30">
        <v>0.6081508419637917</v>
      </c>
      <c r="T26" s="81">
        <v>9123.26</v>
      </c>
      <c r="U26" s="81">
        <v>418.887</v>
      </c>
      <c r="V26" s="31">
        <v>0.4591417979976456</v>
      </c>
      <c r="W26" s="101">
        <v>9459.24</v>
      </c>
      <c r="X26" s="29">
        <v>476.49</v>
      </c>
      <c r="Y26" s="31">
        <v>0.5037296865287275</v>
      </c>
      <c r="Z26" s="101">
        <v>21874.97</v>
      </c>
      <c r="AA26" s="29">
        <v>1468.746</v>
      </c>
      <c r="AB26" s="163">
        <v>0.6714276636722245</v>
      </c>
      <c r="AC26" s="159"/>
    </row>
    <row r="27" spans="1:29" ht="12.75">
      <c r="A27" s="177" t="s">
        <v>86</v>
      </c>
      <c r="B27" s="178"/>
      <c r="C27" s="81"/>
      <c r="D27" s="31"/>
      <c r="E27" s="178"/>
      <c r="F27" s="81"/>
      <c r="G27" s="30"/>
      <c r="H27" s="81"/>
      <c r="I27" s="81"/>
      <c r="J27" s="30"/>
      <c r="K27" s="81"/>
      <c r="L27" s="81"/>
      <c r="M27" s="31"/>
      <c r="N27" s="178"/>
      <c r="O27" s="81"/>
      <c r="P27" s="30"/>
      <c r="Q27" s="81"/>
      <c r="R27" s="81"/>
      <c r="S27" s="30"/>
      <c r="T27" s="81"/>
      <c r="U27" s="81"/>
      <c r="V27" s="31"/>
      <c r="W27" s="101"/>
      <c r="X27" s="29"/>
      <c r="Y27" s="31"/>
      <c r="Z27" s="101">
        <v>17.64</v>
      </c>
      <c r="AA27" s="72">
        <v>2.046</v>
      </c>
      <c r="AB27" s="163">
        <v>1.1598639455782311</v>
      </c>
      <c r="AC27" s="159"/>
    </row>
    <row r="28" spans="1:29" ht="12.75">
      <c r="A28" s="177" t="s">
        <v>45</v>
      </c>
      <c r="B28" s="178">
        <v>711.99</v>
      </c>
      <c r="C28" s="81">
        <v>101.498</v>
      </c>
      <c r="D28" s="31">
        <v>1.4255537296872147</v>
      </c>
      <c r="E28" s="178">
        <v>676.73</v>
      </c>
      <c r="F28" s="81">
        <v>122.433</v>
      </c>
      <c r="G28" s="30">
        <v>1.8091853471842536</v>
      </c>
      <c r="H28" s="81">
        <v>1138.31</v>
      </c>
      <c r="I28" s="81">
        <v>188.708</v>
      </c>
      <c r="J28" s="30">
        <v>1.6577909356853582</v>
      </c>
      <c r="K28" s="81">
        <v>1815.04</v>
      </c>
      <c r="L28" s="81">
        <v>311.141</v>
      </c>
      <c r="M28" s="31">
        <v>1.7142377027503528</v>
      </c>
      <c r="N28" s="178"/>
      <c r="O28" s="81"/>
      <c r="P28" s="30"/>
      <c r="Q28" s="81"/>
      <c r="R28" s="81"/>
      <c r="S28" s="30"/>
      <c r="T28" s="81"/>
      <c r="U28" s="81"/>
      <c r="V28" s="31"/>
      <c r="W28" s="101">
        <v>2527.03</v>
      </c>
      <c r="X28" s="29">
        <v>412.639</v>
      </c>
      <c r="Y28" s="31">
        <v>1.63290107359232</v>
      </c>
      <c r="Z28" s="101">
        <v>25375.22</v>
      </c>
      <c r="AA28" s="29">
        <v>2751.08</v>
      </c>
      <c r="AB28" s="163">
        <v>1.0841600585137785</v>
      </c>
      <c r="AC28" s="159"/>
    </row>
    <row r="29" spans="1:29" ht="12.75">
      <c r="A29" s="177" t="s">
        <v>19</v>
      </c>
      <c r="B29" s="178"/>
      <c r="C29" s="81"/>
      <c r="D29" s="31"/>
      <c r="E29" s="178">
        <v>271.67</v>
      </c>
      <c r="F29" s="81">
        <v>466.827</v>
      </c>
      <c r="G29" s="30">
        <v>17.183605109139762</v>
      </c>
      <c r="H29" s="81"/>
      <c r="I29" s="81"/>
      <c r="J29" s="30"/>
      <c r="K29" s="81">
        <v>271.67</v>
      </c>
      <c r="L29" s="81">
        <v>466.827</v>
      </c>
      <c r="M29" s="31">
        <v>17.183605109139762</v>
      </c>
      <c r="N29" s="178"/>
      <c r="O29" s="81"/>
      <c r="P29" s="30"/>
      <c r="Q29" s="81"/>
      <c r="R29" s="81"/>
      <c r="S29" s="30"/>
      <c r="T29" s="81"/>
      <c r="U29" s="81"/>
      <c r="V29" s="31"/>
      <c r="W29" s="101">
        <v>271.67</v>
      </c>
      <c r="X29" s="29">
        <v>466.827</v>
      </c>
      <c r="Y29" s="31">
        <v>17.183605109139762</v>
      </c>
      <c r="Z29" s="101">
        <v>850.75</v>
      </c>
      <c r="AA29" s="29">
        <v>526.552</v>
      </c>
      <c r="AB29" s="163">
        <v>6.189268292682927</v>
      </c>
      <c r="AC29" s="164"/>
    </row>
    <row r="30" spans="1:29" ht="12.75">
      <c r="A30" s="177" t="s">
        <v>47</v>
      </c>
      <c r="B30" s="178">
        <v>17518.87</v>
      </c>
      <c r="C30" s="81">
        <v>3808.206</v>
      </c>
      <c r="D30" s="31">
        <v>2.17377376508873</v>
      </c>
      <c r="E30" s="178">
        <v>1278.76</v>
      </c>
      <c r="F30" s="81">
        <v>371.071</v>
      </c>
      <c r="G30" s="30">
        <v>2.901803309456036</v>
      </c>
      <c r="H30" s="81">
        <v>1008.43</v>
      </c>
      <c r="I30" s="81">
        <v>201.959</v>
      </c>
      <c r="J30" s="30">
        <v>2.0027071784853683</v>
      </c>
      <c r="K30" s="81">
        <v>2287.19</v>
      </c>
      <c r="L30" s="81">
        <v>573.03</v>
      </c>
      <c r="M30" s="31">
        <v>2.505388708415129</v>
      </c>
      <c r="N30" s="178"/>
      <c r="O30" s="81"/>
      <c r="P30" s="30"/>
      <c r="Q30" s="81"/>
      <c r="R30" s="81"/>
      <c r="S30" s="30"/>
      <c r="T30" s="81"/>
      <c r="U30" s="81"/>
      <c r="V30" s="31"/>
      <c r="W30" s="101">
        <v>19806.06</v>
      </c>
      <c r="X30" s="29">
        <v>4381.236</v>
      </c>
      <c r="Y30" s="31">
        <v>2.212068427541874</v>
      </c>
      <c r="Z30" s="101">
        <v>22596.11</v>
      </c>
      <c r="AA30" s="29">
        <v>4665.325</v>
      </c>
      <c r="AB30" s="163">
        <v>2.0646584744011247</v>
      </c>
      <c r="AC30" s="159"/>
    </row>
    <row r="31" spans="1:29" ht="12.75">
      <c r="A31" s="177" t="s">
        <v>50</v>
      </c>
      <c r="B31" s="178">
        <v>816.81</v>
      </c>
      <c r="C31" s="81">
        <v>61.233</v>
      </c>
      <c r="D31" s="31">
        <v>0.7496602637088184</v>
      </c>
      <c r="E31" s="178">
        <v>40421.4</v>
      </c>
      <c r="F31" s="81">
        <v>3316.285</v>
      </c>
      <c r="G31" s="30">
        <v>0.8204280405923594</v>
      </c>
      <c r="H31" s="81">
        <v>23469.95</v>
      </c>
      <c r="I31" s="81">
        <v>1540.994</v>
      </c>
      <c r="J31" s="30">
        <v>0.6565817140641543</v>
      </c>
      <c r="K31" s="81">
        <v>63891.35</v>
      </c>
      <c r="L31" s="81">
        <v>4857.279</v>
      </c>
      <c r="M31" s="31">
        <v>0.760240470736649</v>
      </c>
      <c r="N31" s="178">
        <v>37135.07</v>
      </c>
      <c r="O31" s="81">
        <v>1542.546</v>
      </c>
      <c r="P31" s="30">
        <v>0.41538793383181993</v>
      </c>
      <c r="Q31" s="81">
        <v>6444</v>
      </c>
      <c r="R31" s="81">
        <v>334.726</v>
      </c>
      <c r="S31" s="30">
        <v>0.5194382371198013</v>
      </c>
      <c r="T31" s="81">
        <v>43579.07</v>
      </c>
      <c r="U31" s="81">
        <v>1877.272</v>
      </c>
      <c r="V31" s="31">
        <v>0.43077376364387765</v>
      </c>
      <c r="W31" s="101">
        <v>108287.23</v>
      </c>
      <c r="X31" s="29">
        <v>6795.784000000001</v>
      </c>
      <c r="Y31" s="31">
        <v>0.6275702130343532</v>
      </c>
      <c r="Z31" s="101">
        <v>148267.67</v>
      </c>
      <c r="AA31" s="29">
        <v>10796.789</v>
      </c>
      <c r="AB31" s="163">
        <v>0.7281957691788101</v>
      </c>
      <c r="AC31" s="164"/>
    </row>
    <row r="32" spans="1:29" ht="13.5" thickBot="1">
      <c r="A32" s="182" t="s">
        <v>49</v>
      </c>
      <c r="B32" s="183"/>
      <c r="C32" s="84"/>
      <c r="D32" s="37"/>
      <c r="E32" s="183">
        <v>4552.7</v>
      </c>
      <c r="F32" s="84">
        <v>192.649</v>
      </c>
      <c r="G32" s="36">
        <v>0.42315329364992205</v>
      </c>
      <c r="H32" s="84">
        <v>650.14</v>
      </c>
      <c r="I32" s="84">
        <v>29.5</v>
      </c>
      <c r="J32" s="36">
        <v>0.4537484234164949</v>
      </c>
      <c r="K32" s="84">
        <v>5202.84</v>
      </c>
      <c r="L32" s="84">
        <v>222.149</v>
      </c>
      <c r="M32" s="37">
        <v>0.4269764205703039</v>
      </c>
      <c r="N32" s="183"/>
      <c r="O32" s="84"/>
      <c r="P32" s="36"/>
      <c r="Q32" s="84"/>
      <c r="R32" s="84"/>
      <c r="S32" s="36"/>
      <c r="T32" s="84"/>
      <c r="U32" s="84"/>
      <c r="V32" s="37"/>
      <c r="W32" s="104">
        <v>5202.84</v>
      </c>
      <c r="X32" s="35">
        <v>222.149</v>
      </c>
      <c r="Y32" s="37">
        <v>0.4269764205703039</v>
      </c>
      <c r="Z32" s="104">
        <v>7799.01</v>
      </c>
      <c r="AA32" s="35">
        <v>483.254</v>
      </c>
      <c r="AB32" s="166">
        <v>0.6196350562443182</v>
      </c>
      <c r="AC32" s="159"/>
    </row>
    <row r="33" spans="1:29" ht="12.75">
      <c r="A33" s="174" t="s">
        <v>68</v>
      </c>
      <c r="B33" s="175">
        <v>2560.13</v>
      </c>
      <c r="C33" s="119">
        <v>374.307</v>
      </c>
      <c r="D33" s="27">
        <v>1.4620624733900232</v>
      </c>
      <c r="E33" s="175">
        <v>13994.53</v>
      </c>
      <c r="F33" s="119">
        <v>1746.725</v>
      </c>
      <c r="G33" s="26">
        <v>1.248148383689913</v>
      </c>
      <c r="H33" s="119">
        <v>4573.57</v>
      </c>
      <c r="I33" s="119">
        <v>534.564</v>
      </c>
      <c r="J33" s="26">
        <v>1.1688112349871107</v>
      </c>
      <c r="K33" s="119">
        <v>18568.1</v>
      </c>
      <c r="L33" s="119">
        <v>2281.289</v>
      </c>
      <c r="M33" s="27">
        <v>1.228606588719363</v>
      </c>
      <c r="N33" s="175"/>
      <c r="O33" s="119"/>
      <c r="P33" s="26"/>
      <c r="Q33" s="119"/>
      <c r="R33" s="119"/>
      <c r="S33" s="26"/>
      <c r="T33" s="119"/>
      <c r="U33" s="119"/>
      <c r="V33" s="27"/>
      <c r="W33" s="98">
        <v>21128.23</v>
      </c>
      <c r="X33" s="25">
        <v>2655.5960000000005</v>
      </c>
      <c r="Y33" s="27">
        <v>1.2568946854516447</v>
      </c>
      <c r="Z33" s="98">
        <v>21128.23</v>
      </c>
      <c r="AA33" s="25">
        <v>2655.596</v>
      </c>
      <c r="AB33" s="162">
        <v>1.2568946854516447</v>
      </c>
      <c r="AC33" s="184"/>
    </row>
    <row r="34" spans="1:29" ht="12.75">
      <c r="A34" s="177" t="s">
        <v>110</v>
      </c>
      <c r="B34" s="111">
        <v>0.27</v>
      </c>
      <c r="C34" s="86">
        <v>0.101</v>
      </c>
      <c r="D34" s="31">
        <v>3.7407407407407405</v>
      </c>
      <c r="E34" s="178"/>
      <c r="F34" s="81"/>
      <c r="G34" s="30"/>
      <c r="H34" s="86">
        <v>0.54</v>
      </c>
      <c r="I34" s="86">
        <v>0.436</v>
      </c>
      <c r="J34" s="30">
        <v>8.074074074074073</v>
      </c>
      <c r="K34" s="86">
        <v>0.54</v>
      </c>
      <c r="L34" s="86">
        <v>0.436</v>
      </c>
      <c r="M34" s="31">
        <v>8.074074074074073</v>
      </c>
      <c r="N34" s="178"/>
      <c r="O34" s="81"/>
      <c r="P34" s="30"/>
      <c r="Q34" s="81"/>
      <c r="R34" s="81"/>
      <c r="S34" s="30"/>
      <c r="T34" s="81"/>
      <c r="U34" s="81"/>
      <c r="V34" s="31"/>
      <c r="W34" s="185">
        <v>0.81</v>
      </c>
      <c r="X34" s="30">
        <v>0.537</v>
      </c>
      <c r="Y34" s="31">
        <v>6.62962962962963</v>
      </c>
      <c r="Z34" s="185">
        <v>0.81</v>
      </c>
      <c r="AA34" s="30">
        <v>0.537</v>
      </c>
      <c r="AB34" s="163">
        <v>6.62962962962963</v>
      </c>
      <c r="AC34" s="159"/>
    </row>
    <row r="35" spans="1:29" ht="12.75">
      <c r="A35" s="177" t="s">
        <v>100</v>
      </c>
      <c r="B35" s="111"/>
      <c r="C35" s="82"/>
      <c r="D35" s="31"/>
      <c r="E35" s="178"/>
      <c r="F35" s="81"/>
      <c r="G35" s="30"/>
      <c r="H35" s="86">
        <v>0.17</v>
      </c>
      <c r="I35" s="86">
        <v>0.205</v>
      </c>
      <c r="J35" s="30">
        <v>12.058823529411764</v>
      </c>
      <c r="K35" s="86">
        <v>0.17</v>
      </c>
      <c r="L35" s="86">
        <v>0.205</v>
      </c>
      <c r="M35" s="31">
        <v>12.058823529411764</v>
      </c>
      <c r="N35" s="178"/>
      <c r="O35" s="81"/>
      <c r="P35" s="30"/>
      <c r="Q35" s="81"/>
      <c r="R35" s="81"/>
      <c r="S35" s="30"/>
      <c r="T35" s="81"/>
      <c r="U35" s="81"/>
      <c r="V35" s="31"/>
      <c r="W35" s="185">
        <v>0.17</v>
      </c>
      <c r="X35" s="30">
        <v>0.205</v>
      </c>
      <c r="Y35" s="31">
        <v>12.058823529411764</v>
      </c>
      <c r="Z35" s="185">
        <v>0.17</v>
      </c>
      <c r="AA35" s="30">
        <v>0.205</v>
      </c>
      <c r="AB35" s="163">
        <v>12.058823529411764</v>
      </c>
      <c r="AC35" s="159"/>
    </row>
    <row r="36" spans="1:29" ht="12.75">
      <c r="A36" s="177" t="s">
        <v>8</v>
      </c>
      <c r="B36" s="178">
        <v>439.2</v>
      </c>
      <c r="C36" s="81">
        <v>114.542</v>
      </c>
      <c r="D36" s="31">
        <v>2.607969034608379</v>
      </c>
      <c r="E36" s="178">
        <v>640.49</v>
      </c>
      <c r="F36" s="81">
        <v>106.747</v>
      </c>
      <c r="G36" s="30">
        <v>1.6666458492716512</v>
      </c>
      <c r="H36" s="81">
        <v>368.8</v>
      </c>
      <c r="I36" s="81">
        <v>74.6</v>
      </c>
      <c r="J36" s="30">
        <v>2.022776572668113</v>
      </c>
      <c r="K36" s="81">
        <v>1009.29</v>
      </c>
      <c r="L36" s="81">
        <v>181.347</v>
      </c>
      <c r="M36" s="31">
        <v>1.7967779330024078</v>
      </c>
      <c r="N36" s="178"/>
      <c r="O36" s="81"/>
      <c r="P36" s="30"/>
      <c r="Q36" s="81"/>
      <c r="R36" s="81"/>
      <c r="S36" s="30"/>
      <c r="T36" s="81"/>
      <c r="U36" s="81"/>
      <c r="V36" s="31"/>
      <c r="W36" s="101">
        <v>1448.49</v>
      </c>
      <c r="X36" s="29">
        <v>295.889</v>
      </c>
      <c r="Y36" s="31">
        <v>2.0427410613811627</v>
      </c>
      <c r="Z36" s="101">
        <v>1448.49</v>
      </c>
      <c r="AA36" s="29">
        <v>295.889</v>
      </c>
      <c r="AB36" s="163">
        <v>2.0427410613811627</v>
      </c>
      <c r="AC36" s="164"/>
    </row>
    <row r="37" spans="1:29" ht="12.75">
      <c r="A37" s="177" t="s">
        <v>101</v>
      </c>
      <c r="B37" s="180">
        <v>3.51</v>
      </c>
      <c r="C37" s="86">
        <v>0.985</v>
      </c>
      <c r="D37" s="31">
        <v>2.8062678062678064</v>
      </c>
      <c r="E37" s="180">
        <v>3.38</v>
      </c>
      <c r="F37" s="83">
        <v>2.838</v>
      </c>
      <c r="G37" s="30">
        <v>8.396449704142013</v>
      </c>
      <c r="H37" s="86">
        <v>0.42</v>
      </c>
      <c r="I37" s="86">
        <v>0.448</v>
      </c>
      <c r="J37" s="30">
        <v>10.666666666666666</v>
      </c>
      <c r="K37" s="83">
        <v>3.8</v>
      </c>
      <c r="L37" s="83">
        <v>3.286</v>
      </c>
      <c r="M37" s="31">
        <v>8.647368421052633</v>
      </c>
      <c r="N37" s="178"/>
      <c r="O37" s="81"/>
      <c r="P37" s="30"/>
      <c r="Q37" s="81"/>
      <c r="R37" s="81"/>
      <c r="S37" s="30"/>
      <c r="T37" s="81"/>
      <c r="U37" s="81"/>
      <c r="V37" s="31"/>
      <c r="W37" s="106">
        <v>7.31</v>
      </c>
      <c r="X37" s="72">
        <v>4.271</v>
      </c>
      <c r="Y37" s="31">
        <v>5.842681258549932</v>
      </c>
      <c r="Z37" s="106">
        <v>7.31</v>
      </c>
      <c r="AA37" s="72">
        <v>4.271</v>
      </c>
      <c r="AB37" s="163">
        <v>5.842681258549932</v>
      </c>
      <c r="AC37" s="159"/>
    </row>
    <row r="38" spans="1:29" ht="12.75">
      <c r="A38" s="177" t="s">
        <v>31</v>
      </c>
      <c r="B38" s="111"/>
      <c r="C38" s="82"/>
      <c r="D38" s="31"/>
      <c r="E38" s="111"/>
      <c r="F38" s="82"/>
      <c r="G38" s="30"/>
      <c r="H38" s="83">
        <v>1.39</v>
      </c>
      <c r="I38" s="83">
        <v>1.382</v>
      </c>
      <c r="J38" s="30">
        <v>9.942446043165468</v>
      </c>
      <c r="K38" s="83">
        <v>1.39</v>
      </c>
      <c r="L38" s="83">
        <v>1.382</v>
      </c>
      <c r="M38" s="31">
        <v>9.942446043165468</v>
      </c>
      <c r="N38" s="178"/>
      <c r="O38" s="81"/>
      <c r="P38" s="30"/>
      <c r="Q38" s="81"/>
      <c r="R38" s="81"/>
      <c r="S38" s="30"/>
      <c r="T38" s="81"/>
      <c r="U38" s="81"/>
      <c r="V38" s="31"/>
      <c r="W38" s="106">
        <v>1.39</v>
      </c>
      <c r="X38" s="72">
        <v>1.382</v>
      </c>
      <c r="Y38" s="31">
        <v>9.942446043165468</v>
      </c>
      <c r="Z38" s="106">
        <v>1.39</v>
      </c>
      <c r="AA38" s="72">
        <v>1.382</v>
      </c>
      <c r="AB38" s="163">
        <v>9.942446043165468</v>
      </c>
      <c r="AC38" s="159"/>
    </row>
    <row r="39" spans="1:29" ht="12.75">
      <c r="A39" s="177" t="s">
        <v>34</v>
      </c>
      <c r="B39" s="111"/>
      <c r="C39" s="82"/>
      <c r="D39" s="31"/>
      <c r="E39" s="111"/>
      <c r="F39" s="82"/>
      <c r="G39" s="30"/>
      <c r="H39" s="83">
        <v>1.6</v>
      </c>
      <c r="I39" s="83">
        <v>1.571</v>
      </c>
      <c r="J39" s="30">
        <v>9.81875</v>
      </c>
      <c r="K39" s="83">
        <v>1.6</v>
      </c>
      <c r="L39" s="83">
        <v>1.571</v>
      </c>
      <c r="M39" s="31">
        <v>9.81875</v>
      </c>
      <c r="N39" s="178"/>
      <c r="O39" s="81"/>
      <c r="P39" s="30"/>
      <c r="Q39" s="81"/>
      <c r="R39" s="81"/>
      <c r="S39" s="30"/>
      <c r="T39" s="81"/>
      <c r="U39" s="81"/>
      <c r="V39" s="31"/>
      <c r="W39" s="106">
        <v>1.6</v>
      </c>
      <c r="X39" s="72">
        <v>1.571</v>
      </c>
      <c r="Y39" s="31">
        <v>9.81875</v>
      </c>
      <c r="Z39" s="106">
        <v>1.6</v>
      </c>
      <c r="AA39" s="72">
        <v>1.571</v>
      </c>
      <c r="AB39" s="163">
        <v>9.81875</v>
      </c>
      <c r="AC39" s="165"/>
    </row>
    <row r="40" spans="1:29" ht="12.75">
      <c r="A40" s="177" t="s">
        <v>46</v>
      </c>
      <c r="B40" s="178">
        <v>2117.15</v>
      </c>
      <c r="C40" s="81">
        <v>258.679</v>
      </c>
      <c r="D40" s="31">
        <v>1.2218265120563019</v>
      </c>
      <c r="E40" s="178">
        <v>12796.16</v>
      </c>
      <c r="F40" s="81">
        <v>1509.389</v>
      </c>
      <c r="G40" s="30">
        <v>1.1795640254576374</v>
      </c>
      <c r="H40" s="81">
        <v>4189.74</v>
      </c>
      <c r="I40" s="81">
        <v>448.115</v>
      </c>
      <c r="J40" s="30">
        <v>1.0695532419672822</v>
      </c>
      <c r="K40" s="81">
        <v>16985.9</v>
      </c>
      <c r="L40" s="81">
        <v>1957.504</v>
      </c>
      <c r="M40" s="31">
        <v>1.1524287791638945</v>
      </c>
      <c r="N40" s="178"/>
      <c r="O40" s="81"/>
      <c r="P40" s="30"/>
      <c r="Q40" s="81"/>
      <c r="R40" s="81"/>
      <c r="S40" s="30"/>
      <c r="T40" s="81"/>
      <c r="U40" s="81"/>
      <c r="V40" s="31"/>
      <c r="W40" s="101">
        <v>19103.05</v>
      </c>
      <c r="X40" s="29">
        <v>2216.183</v>
      </c>
      <c r="Y40" s="31">
        <v>1.1601199808407556</v>
      </c>
      <c r="Z40" s="101">
        <v>19103.05</v>
      </c>
      <c r="AA40" s="29">
        <v>2216.183</v>
      </c>
      <c r="AB40" s="163">
        <v>1.1601199808407558</v>
      </c>
      <c r="AC40" s="165"/>
    </row>
    <row r="41" spans="1:29" ht="13.5" thickBot="1">
      <c r="A41" s="182" t="s">
        <v>56</v>
      </c>
      <c r="B41" s="183"/>
      <c r="C41" s="84"/>
      <c r="D41" s="37"/>
      <c r="E41" s="183">
        <v>554.5</v>
      </c>
      <c r="F41" s="84">
        <v>127.751</v>
      </c>
      <c r="G41" s="36">
        <v>2.3038954012623987</v>
      </c>
      <c r="H41" s="84">
        <v>10.91</v>
      </c>
      <c r="I41" s="91">
        <v>7.807</v>
      </c>
      <c r="J41" s="36">
        <v>7.155820348304308</v>
      </c>
      <c r="K41" s="84">
        <v>565.41</v>
      </c>
      <c r="L41" s="84">
        <v>135.558</v>
      </c>
      <c r="M41" s="37">
        <v>2.397516846182416</v>
      </c>
      <c r="N41" s="183"/>
      <c r="O41" s="84"/>
      <c r="P41" s="36"/>
      <c r="Q41" s="84"/>
      <c r="R41" s="84"/>
      <c r="S41" s="36"/>
      <c r="T41" s="84"/>
      <c r="U41" s="84"/>
      <c r="V41" s="37"/>
      <c r="W41" s="104">
        <v>565.41</v>
      </c>
      <c r="X41" s="35">
        <v>135.558</v>
      </c>
      <c r="Y41" s="37">
        <v>2.397516846182416</v>
      </c>
      <c r="Z41" s="104">
        <v>565.41</v>
      </c>
      <c r="AA41" s="35">
        <v>135.558</v>
      </c>
      <c r="AB41" s="166">
        <v>2.397516846182416</v>
      </c>
      <c r="AC41" s="168"/>
    </row>
    <row r="42" spans="1:29" ht="12.75">
      <c r="A42" s="174" t="s">
        <v>102</v>
      </c>
      <c r="B42" s="175">
        <v>915.98</v>
      </c>
      <c r="C42" s="119">
        <v>174.055</v>
      </c>
      <c r="D42" s="27">
        <v>1.900205244655997</v>
      </c>
      <c r="E42" s="175">
        <v>774.67</v>
      </c>
      <c r="F42" s="119">
        <v>326.762</v>
      </c>
      <c r="G42" s="26">
        <v>4.218079956626693</v>
      </c>
      <c r="H42" s="119">
        <v>1766.35</v>
      </c>
      <c r="I42" s="119">
        <v>586.004</v>
      </c>
      <c r="J42" s="26">
        <v>3.3175984374557705</v>
      </c>
      <c r="K42" s="119">
        <v>2541.02</v>
      </c>
      <c r="L42" s="119">
        <v>912.766</v>
      </c>
      <c r="M42" s="27">
        <v>3.5921244224760134</v>
      </c>
      <c r="N42" s="175">
        <v>6097.52</v>
      </c>
      <c r="O42" s="119">
        <v>508.274</v>
      </c>
      <c r="P42" s="26">
        <v>0.833574961623742</v>
      </c>
      <c r="Q42" s="119">
        <v>146.01</v>
      </c>
      <c r="R42" s="119">
        <v>12.742</v>
      </c>
      <c r="S42" s="26">
        <v>0.8726799534278474</v>
      </c>
      <c r="T42" s="119">
        <v>6243.53</v>
      </c>
      <c r="U42" s="119">
        <v>521.016</v>
      </c>
      <c r="V42" s="27">
        <v>0.8344894634926076</v>
      </c>
      <c r="W42" s="98">
        <v>9700.53</v>
      </c>
      <c r="X42" s="25">
        <v>1607.837</v>
      </c>
      <c r="Y42" s="27">
        <v>1.657473354548669</v>
      </c>
      <c r="Z42" s="98">
        <v>9702.78</v>
      </c>
      <c r="AA42" s="25">
        <v>1608.023</v>
      </c>
      <c r="AB42" s="162">
        <v>1.6572806968724427</v>
      </c>
      <c r="AC42" s="161"/>
    </row>
    <row r="43" spans="1:29" ht="12.75">
      <c r="A43" s="177" t="s">
        <v>0</v>
      </c>
      <c r="B43" s="180">
        <v>9.08</v>
      </c>
      <c r="C43" s="83">
        <v>4.021</v>
      </c>
      <c r="D43" s="31">
        <v>4.428414096916299</v>
      </c>
      <c r="E43" s="178">
        <v>140.55</v>
      </c>
      <c r="F43" s="81">
        <v>22.49</v>
      </c>
      <c r="G43" s="30">
        <v>1.6001422981145497</v>
      </c>
      <c r="H43" s="83">
        <v>2.2</v>
      </c>
      <c r="I43" s="83">
        <v>1.872</v>
      </c>
      <c r="J43" s="30">
        <v>8.509090909090908</v>
      </c>
      <c r="K43" s="81">
        <v>142.75</v>
      </c>
      <c r="L43" s="81">
        <v>24.362</v>
      </c>
      <c r="M43" s="31">
        <v>1.7066199649737301</v>
      </c>
      <c r="N43" s="178"/>
      <c r="O43" s="81"/>
      <c r="P43" s="30"/>
      <c r="Q43" s="81"/>
      <c r="R43" s="81"/>
      <c r="S43" s="30"/>
      <c r="T43" s="81"/>
      <c r="U43" s="81"/>
      <c r="V43" s="31"/>
      <c r="W43" s="101">
        <v>151.83</v>
      </c>
      <c r="X43" s="29">
        <v>28.383</v>
      </c>
      <c r="Y43" s="31">
        <v>1.8693934005137323</v>
      </c>
      <c r="Z43" s="101">
        <v>151.83</v>
      </c>
      <c r="AA43" s="29">
        <v>28.383</v>
      </c>
      <c r="AB43" s="163">
        <v>1.8693934005137323</v>
      </c>
      <c r="AC43" s="165"/>
    </row>
    <row r="44" spans="1:29" ht="12.75">
      <c r="A44" s="177" t="s">
        <v>4</v>
      </c>
      <c r="B44" s="111"/>
      <c r="C44" s="82"/>
      <c r="D44" s="31"/>
      <c r="E44" s="181">
        <v>0.01</v>
      </c>
      <c r="F44" s="87">
        <v>0.067</v>
      </c>
      <c r="G44" s="30">
        <v>67</v>
      </c>
      <c r="H44" s="86">
        <v>0.48</v>
      </c>
      <c r="I44" s="86">
        <v>0.523</v>
      </c>
      <c r="J44" s="30">
        <v>10.895833333333334</v>
      </c>
      <c r="K44" s="86">
        <v>0.49</v>
      </c>
      <c r="L44" s="86">
        <v>0.59</v>
      </c>
      <c r="M44" s="31">
        <v>12.040816326530612</v>
      </c>
      <c r="N44" s="178"/>
      <c r="O44" s="81"/>
      <c r="P44" s="30"/>
      <c r="Q44" s="81"/>
      <c r="R44" s="81"/>
      <c r="S44" s="30"/>
      <c r="T44" s="81"/>
      <c r="U44" s="81"/>
      <c r="V44" s="31"/>
      <c r="W44" s="185">
        <v>0.49</v>
      </c>
      <c r="X44" s="30">
        <v>0.59</v>
      </c>
      <c r="Y44" s="31">
        <v>12.040816326530612</v>
      </c>
      <c r="Z44" s="185">
        <v>0.49</v>
      </c>
      <c r="AA44" s="30">
        <v>0.59</v>
      </c>
      <c r="AB44" s="163">
        <v>12.040816326530612</v>
      </c>
      <c r="AC44" s="165"/>
    </row>
    <row r="45" spans="1:29" ht="12.75">
      <c r="A45" s="177" t="s">
        <v>25</v>
      </c>
      <c r="B45" s="178">
        <v>35.51</v>
      </c>
      <c r="C45" s="83">
        <v>6.103</v>
      </c>
      <c r="D45" s="31">
        <v>1.7186707969586033</v>
      </c>
      <c r="E45" s="178">
        <v>88.29</v>
      </c>
      <c r="F45" s="81">
        <v>14.852</v>
      </c>
      <c r="G45" s="30">
        <v>1.6821837127647523</v>
      </c>
      <c r="H45" s="81">
        <v>79.52</v>
      </c>
      <c r="I45" s="81">
        <v>18.047</v>
      </c>
      <c r="J45" s="30">
        <v>2.269491951710262</v>
      </c>
      <c r="K45" s="81">
        <v>167.81</v>
      </c>
      <c r="L45" s="81">
        <v>32.899</v>
      </c>
      <c r="M45" s="31">
        <v>1.960491031523747</v>
      </c>
      <c r="N45" s="178"/>
      <c r="O45" s="81"/>
      <c r="P45" s="30"/>
      <c r="Q45" s="82"/>
      <c r="R45" s="82"/>
      <c r="S45" s="30"/>
      <c r="T45" s="81"/>
      <c r="U45" s="81"/>
      <c r="V45" s="31"/>
      <c r="W45" s="101">
        <v>203.32</v>
      </c>
      <c r="X45" s="29">
        <v>39.002</v>
      </c>
      <c r="Y45" s="31">
        <v>1.9182569348809762</v>
      </c>
      <c r="Z45" s="101">
        <v>203.32</v>
      </c>
      <c r="AA45" s="29">
        <v>39.002</v>
      </c>
      <c r="AB45" s="163">
        <v>1.9182569348809762</v>
      </c>
      <c r="AC45" s="169"/>
    </row>
    <row r="46" spans="1:29" ht="12.75">
      <c r="A46" s="177" t="s">
        <v>103</v>
      </c>
      <c r="B46" s="178">
        <v>46.8</v>
      </c>
      <c r="C46" s="83">
        <v>8.826</v>
      </c>
      <c r="D46" s="31">
        <v>1.8858974358974363</v>
      </c>
      <c r="E46" s="181">
        <v>0.01</v>
      </c>
      <c r="F46" s="87">
        <v>0.015</v>
      </c>
      <c r="G46" s="30">
        <v>15</v>
      </c>
      <c r="H46" s="82"/>
      <c r="I46" s="82"/>
      <c r="J46" s="30"/>
      <c r="K46" s="87">
        <v>0.01</v>
      </c>
      <c r="L46" s="87">
        <v>0.015</v>
      </c>
      <c r="M46" s="31">
        <v>15</v>
      </c>
      <c r="N46" s="178"/>
      <c r="O46" s="81"/>
      <c r="P46" s="30"/>
      <c r="Q46" s="82">
        <v>0.01</v>
      </c>
      <c r="R46" s="82">
        <v>0.007</v>
      </c>
      <c r="S46" s="30">
        <v>7</v>
      </c>
      <c r="T46" s="87">
        <v>0.01</v>
      </c>
      <c r="U46" s="87">
        <v>0.007</v>
      </c>
      <c r="V46" s="31">
        <v>7</v>
      </c>
      <c r="W46" s="101">
        <v>46.82</v>
      </c>
      <c r="X46" s="72">
        <v>8.848</v>
      </c>
      <c r="Y46" s="31">
        <v>1.8897906877402821</v>
      </c>
      <c r="Z46" s="101">
        <v>46.82</v>
      </c>
      <c r="AA46" s="72">
        <v>8.848</v>
      </c>
      <c r="AB46" s="163">
        <v>1.8897906877402821</v>
      </c>
      <c r="AC46" s="169"/>
    </row>
    <row r="47" spans="1:29" ht="12.75">
      <c r="A47" s="177" t="s">
        <v>87</v>
      </c>
      <c r="B47" s="111"/>
      <c r="C47" s="82"/>
      <c r="D47" s="31"/>
      <c r="E47" s="111"/>
      <c r="F47" s="82"/>
      <c r="G47" s="30"/>
      <c r="H47" s="83">
        <v>1.81</v>
      </c>
      <c r="I47" s="83">
        <v>1.676</v>
      </c>
      <c r="J47" s="30">
        <v>9.259668508287293</v>
      </c>
      <c r="K47" s="83">
        <v>1.81</v>
      </c>
      <c r="L47" s="83">
        <v>1.676</v>
      </c>
      <c r="M47" s="31">
        <v>9.259668508287293</v>
      </c>
      <c r="N47" s="178"/>
      <c r="O47" s="81"/>
      <c r="P47" s="30"/>
      <c r="Q47" s="82"/>
      <c r="R47" s="82"/>
      <c r="S47" s="30"/>
      <c r="T47" s="81"/>
      <c r="U47" s="81"/>
      <c r="V47" s="31"/>
      <c r="W47" s="106">
        <v>1.81</v>
      </c>
      <c r="X47" s="72">
        <v>1.676</v>
      </c>
      <c r="Y47" s="31">
        <v>9.259668508287293</v>
      </c>
      <c r="Z47" s="106">
        <v>1.81</v>
      </c>
      <c r="AA47" s="72">
        <v>1.676</v>
      </c>
      <c r="AB47" s="163">
        <v>9.259668508287293</v>
      </c>
      <c r="AC47" s="165"/>
    </row>
    <row r="48" spans="1:29" ht="12.75">
      <c r="A48" s="177" t="s">
        <v>36</v>
      </c>
      <c r="B48" s="111"/>
      <c r="C48" s="82"/>
      <c r="D48" s="31"/>
      <c r="E48" s="181">
        <v>0.01</v>
      </c>
      <c r="F48" s="87">
        <v>0.007</v>
      </c>
      <c r="G48" s="30">
        <v>7</v>
      </c>
      <c r="H48" s="83">
        <v>1.95</v>
      </c>
      <c r="I48" s="83">
        <v>1.072</v>
      </c>
      <c r="J48" s="30">
        <v>5.497435897435898</v>
      </c>
      <c r="K48" s="83">
        <v>1.96</v>
      </c>
      <c r="L48" s="83">
        <v>1.079</v>
      </c>
      <c r="M48" s="31">
        <v>5.505102040816326</v>
      </c>
      <c r="N48" s="178">
        <v>190.66</v>
      </c>
      <c r="O48" s="83">
        <v>5.72</v>
      </c>
      <c r="P48" s="30">
        <v>0.3000104898772684</v>
      </c>
      <c r="Q48" s="82"/>
      <c r="R48" s="82"/>
      <c r="S48" s="30"/>
      <c r="T48" s="81">
        <v>190.66</v>
      </c>
      <c r="U48" s="81">
        <v>5.72</v>
      </c>
      <c r="V48" s="31">
        <v>0.3000104898772684</v>
      </c>
      <c r="W48" s="101">
        <v>192.62</v>
      </c>
      <c r="X48" s="72">
        <v>6.7989999999999995</v>
      </c>
      <c r="Y48" s="31">
        <v>0.3529747689751843</v>
      </c>
      <c r="Z48" s="101">
        <v>192.62</v>
      </c>
      <c r="AA48" s="72">
        <v>6.799</v>
      </c>
      <c r="AB48" s="163">
        <v>0.3529747689751843</v>
      </c>
      <c r="AC48" s="168"/>
    </row>
    <row r="49" spans="1:29" ht="12.75">
      <c r="A49" s="177" t="s">
        <v>35</v>
      </c>
      <c r="B49" s="180">
        <v>2.3</v>
      </c>
      <c r="C49" s="83">
        <v>1.777</v>
      </c>
      <c r="D49" s="31">
        <v>7.72608695652174</v>
      </c>
      <c r="E49" s="186">
        <v>0.16</v>
      </c>
      <c r="F49" s="87">
        <v>0.092</v>
      </c>
      <c r="G49" s="30">
        <v>5.75</v>
      </c>
      <c r="H49" s="83">
        <v>4.96</v>
      </c>
      <c r="I49" s="83">
        <v>4.734</v>
      </c>
      <c r="J49" s="30">
        <v>9.544354838709678</v>
      </c>
      <c r="K49" s="83">
        <v>5.12</v>
      </c>
      <c r="L49" s="83">
        <v>4.826</v>
      </c>
      <c r="M49" s="31">
        <v>9.42578125</v>
      </c>
      <c r="N49" s="178"/>
      <c r="O49" s="81"/>
      <c r="P49" s="30"/>
      <c r="Q49" s="82"/>
      <c r="R49" s="82"/>
      <c r="S49" s="30"/>
      <c r="T49" s="81"/>
      <c r="U49" s="81"/>
      <c r="V49" s="31"/>
      <c r="W49" s="106">
        <v>7.42</v>
      </c>
      <c r="X49" s="72">
        <v>6.603</v>
      </c>
      <c r="Y49" s="31">
        <v>8.898921832884097</v>
      </c>
      <c r="Z49" s="106">
        <v>7.42</v>
      </c>
      <c r="AA49" s="72">
        <v>6.603</v>
      </c>
      <c r="AB49" s="163">
        <v>8.898921832884097</v>
      </c>
      <c r="AC49" s="165"/>
    </row>
    <row r="50" spans="1:29" ht="12.75">
      <c r="A50" s="177" t="s">
        <v>41</v>
      </c>
      <c r="B50" s="178">
        <v>307.8</v>
      </c>
      <c r="C50" s="81">
        <v>55.895</v>
      </c>
      <c r="D50" s="31">
        <v>1.81595191682911</v>
      </c>
      <c r="E50" s="178">
        <v>109.06</v>
      </c>
      <c r="F50" s="81">
        <v>120.801</v>
      </c>
      <c r="G50" s="30">
        <v>11.076563359618559</v>
      </c>
      <c r="H50" s="81">
        <v>1027.5</v>
      </c>
      <c r="I50" s="81">
        <v>185.703</v>
      </c>
      <c r="J50" s="30">
        <v>1.8073284671532845</v>
      </c>
      <c r="K50" s="81">
        <v>1136.56</v>
      </c>
      <c r="L50" s="81">
        <v>306.504</v>
      </c>
      <c r="M50" s="31">
        <v>2.696769198282537</v>
      </c>
      <c r="N50" s="186">
        <v>0.32</v>
      </c>
      <c r="O50" s="86">
        <v>0.041</v>
      </c>
      <c r="P50" s="30">
        <v>1.28125</v>
      </c>
      <c r="Q50" s="82"/>
      <c r="R50" s="82"/>
      <c r="S50" s="30"/>
      <c r="T50" s="86">
        <v>0.32</v>
      </c>
      <c r="U50" s="87">
        <v>0.041</v>
      </c>
      <c r="V50" s="31">
        <v>1.28125</v>
      </c>
      <c r="W50" s="101">
        <v>1444.68</v>
      </c>
      <c r="X50" s="29">
        <v>362.44</v>
      </c>
      <c r="Y50" s="31">
        <v>2.508790874103608</v>
      </c>
      <c r="Z50" s="101">
        <v>1444.68</v>
      </c>
      <c r="AA50" s="29">
        <v>362.44</v>
      </c>
      <c r="AB50" s="163">
        <v>2.5087908741036076</v>
      </c>
      <c r="AC50" s="165"/>
    </row>
    <row r="51" spans="1:29" ht="12.75">
      <c r="A51" s="177" t="s">
        <v>11</v>
      </c>
      <c r="B51" s="178">
        <v>83.11</v>
      </c>
      <c r="C51" s="81">
        <v>24.632</v>
      </c>
      <c r="D51" s="31">
        <v>2.9637829382745764</v>
      </c>
      <c r="E51" s="178">
        <v>194.59</v>
      </c>
      <c r="F51" s="81">
        <v>122.966</v>
      </c>
      <c r="G51" s="30">
        <v>6.319235315278276</v>
      </c>
      <c r="H51" s="81">
        <v>461.04</v>
      </c>
      <c r="I51" s="81">
        <v>335.412</v>
      </c>
      <c r="J51" s="30">
        <v>7.275117126496616</v>
      </c>
      <c r="K51" s="81">
        <v>655.63</v>
      </c>
      <c r="L51" s="81">
        <v>458.378</v>
      </c>
      <c r="M51" s="31">
        <v>6.9914128395588975</v>
      </c>
      <c r="N51" s="178">
        <v>5906.54</v>
      </c>
      <c r="O51" s="81">
        <v>502.513</v>
      </c>
      <c r="P51" s="30">
        <v>0.8507738879276192</v>
      </c>
      <c r="Q51" s="81">
        <v>146</v>
      </c>
      <c r="R51" s="81">
        <v>12.735</v>
      </c>
      <c r="S51" s="30">
        <v>0.8722602739726026</v>
      </c>
      <c r="T51" s="81">
        <v>6052.54</v>
      </c>
      <c r="U51" s="81">
        <v>515.248</v>
      </c>
      <c r="V51" s="31">
        <v>0.8512921847687088</v>
      </c>
      <c r="W51" s="101">
        <v>6791.28</v>
      </c>
      <c r="X51" s="29">
        <v>998.2579999999999</v>
      </c>
      <c r="Y51" s="31">
        <v>1.469911415815575</v>
      </c>
      <c r="Z51" s="101">
        <v>6793.53</v>
      </c>
      <c r="AA51" s="29">
        <v>998.444</v>
      </c>
      <c r="AB51" s="163">
        <v>1.4696983747771777</v>
      </c>
      <c r="AC51" s="165"/>
    </row>
    <row r="52" spans="1:29" ht="12.75">
      <c r="A52" s="177" t="s">
        <v>59</v>
      </c>
      <c r="B52" s="178">
        <v>431.24</v>
      </c>
      <c r="C52" s="81">
        <v>72.689</v>
      </c>
      <c r="D52" s="31">
        <v>1.6855811149244038</v>
      </c>
      <c r="E52" s="178">
        <v>241.9</v>
      </c>
      <c r="F52" s="81">
        <v>45.335</v>
      </c>
      <c r="G52" s="30">
        <v>1.8741215378255478</v>
      </c>
      <c r="H52" s="81">
        <v>185.67</v>
      </c>
      <c r="I52" s="81">
        <v>35.833</v>
      </c>
      <c r="J52" s="30">
        <v>1.9299294447137394</v>
      </c>
      <c r="K52" s="81">
        <v>427.57</v>
      </c>
      <c r="L52" s="81">
        <v>81.168</v>
      </c>
      <c r="M52" s="31">
        <v>1.8983558247772296</v>
      </c>
      <c r="N52" s="178"/>
      <c r="O52" s="81"/>
      <c r="P52" s="30"/>
      <c r="Q52" s="82"/>
      <c r="R52" s="82"/>
      <c r="S52" s="30"/>
      <c r="T52" s="81"/>
      <c r="U52" s="81"/>
      <c r="V52" s="31"/>
      <c r="W52" s="101">
        <v>858.81</v>
      </c>
      <c r="X52" s="29">
        <v>153.857</v>
      </c>
      <c r="Y52" s="31">
        <v>1.7915138389166405</v>
      </c>
      <c r="Z52" s="101">
        <v>858.81</v>
      </c>
      <c r="AA52" s="29">
        <v>153.857</v>
      </c>
      <c r="AB52" s="163">
        <v>1.7915138389166405</v>
      </c>
      <c r="AC52" s="165"/>
    </row>
    <row r="53" spans="1:29" ht="13.5" thickBot="1">
      <c r="A53" s="182" t="s">
        <v>54</v>
      </c>
      <c r="B53" s="109">
        <v>0.14</v>
      </c>
      <c r="C53" s="136">
        <v>0.112</v>
      </c>
      <c r="D53" s="37">
        <v>8</v>
      </c>
      <c r="E53" s="187">
        <v>0.09</v>
      </c>
      <c r="F53" s="136">
        <v>0.137</v>
      </c>
      <c r="G53" s="36">
        <v>15.222222222222223</v>
      </c>
      <c r="H53" s="91">
        <v>1.22</v>
      </c>
      <c r="I53" s="91">
        <v>1.132</v>
      </c>
      <c r="J53" s="36">
        <v>9.278688524590162</v>
      </c>
      <c r="K53" s="91">
        <v>1.31</v>
      </c>
      <c r="L53" s="91">
        <v>1.269</v>
      </c>
      <c r="M53" s="37">
        <v>9.687022900763358</v>
      </c>
      <c r="N53" s="183"/>
      <c r="O53" s="84"/>
      <c r="P53" s="36"/>
      <c r="Q53" s="110"/>
      <c r="R53" s="110"/>
      <c r="S53" s="36"/>
      <c r="T53" s="84"/>
      <c r="U53" s="84"/>
      <c r="V53" s="37"/>
      <c r="W53" s="107">
        <v>1.45</v>
      </c>
      <c r="X53" s="93">
        <v>1.381</v>
      </c>
      <c r="Y53" s="37">
        <v>9.524137931034481</v>
      </c>
      <c r="Z53" s="107">
        <v>1.45</v>
      </c>
      <c r="AA53" s="93">
        <v>1.381</v>
      </c>
      <c r="AB53" s="166">
        <v>9.524137931034483</v>
      </c>
      <c r="AC53" s="169"/>
    </row>
    <row r="54" spans="1:29" ht="12.75">
      <c r="A54" s="174" t="s">
        <v>64</v>
      </c>
      <c r="B54" s="175">
        <v>1592.94</v>
      </c>
      <c r="C54" s="119">
        <v>272.378</v>
      </c>
      <c r="D54" s="27">
        <v>1.7099074666967995</v>
      </c>
      <c r="E54" s="175">
        <v>1533</v>
      </c>
      <c r="F54" s="119">
        <v>1062.288</v>
      </c>
      <c r="G54" s="26">
        <v>6.929471624266145</v>
      </c>
      <c r="H54" s="119">
        <v>5992.86</v>
      </c>
      <c r="I54" s="119">
        <v>1963.662</v>
      </c>
      <c r="J54" s="26">
        <v>3.2766692363913057</v>
      </c>
      <c r="K54" s="119">
        <v>7525.86</v>
      </c>
      <c r="L54" s="119">
        <v>3025.95</v>
      </c>
      <c r="M54" s="27">
        <v>4.020736500546117</v>
      </c>
      <c r="N54" s="175">
        <v>1686.35</v>
      </c>
      <c r="O54" s="119">
        <v>221.849</v>
      </c>
      <c r="P54" s="26">
        <v>1.315557268657159</v>
      </c>
      <c r="Q54" s="119">
        <v>89.15</v>
      </c>
      <c r="R54" s="119">
        <v>18.028</v>
      </c>
      <c r="S54" s="26">
        <v>2.0222097588334265</v>
      </c>
      <c r="T54" s="119">
        <v>1775.5</v>
      </c>
      <c r="U54" s="119">
        <v>239.877</v>
      </c>
      <c r="V54" s="27">
        <v>1.351039143903126</v>
      </c>
      <c r="W54" s="98">
        <v>10894.3</v>
      </c>
      <c r="X54" s="25">
        <v>3538.205</v>
      </c>
      <c r="Y54" s="27">
        <v>3.247758001890897</v>
      </c>
      <c r="Z54" s="98">
        <v>10894.72</v>
      </c>
      <c r="AA54" s="25">
        <v>3538.4530000000004</v>
      </c>
      <c r="AB54" s="162">
        <v>3.247860431475063</v>
      </c>
      <c r="AC54" s="188"/>
    </row>
    <row r="55" spans="1:29" ht="12.75">
      <c r="A55" s="177" t="s">
        <v>88</v>
      </c>
      <c r="B55" s="178"/>
      <c r="C55" s="81"/>
      <c r="D55" s="31"/>
      <c r="E55" s="178">
        <v>22.93</v>
      </c>
      <c r="F55" s="81">
        <v>23.651</v>
      </c>
      <c r="G55" s="30">
        <v>10.314435237679895</v>
      </c>
      <c r="H55" s="83">
        <v>1.35</v>
      </c>
      <c r="I55" s="83">
        <v>1.586</v>
      </c>
      <c r="J55" s="30">
        <v>11.748148148148147</v>
      </c>
      <c r="K55" s="81">
        <v>24.28</v>
      </c>
      <c r="L55" s="81">
        <v>25.237</v>
      </c>
      <c r="M55" s="31">
        <v>10.394151565074134</v>
      </c>
      <c r="N55" s="178"/>
      <c r="O55" s="81"/>
      <c r="P55" s="30"/>
      <c r="Q55" s="81"/>
      <c r="R55" s="81"/>
      <c r="S55" s="30"/>
      <c r="T55" s="81"/>
      <c r="U55" s="81"/>
      <c r="V55" s="31"/>
      <c r="W55" s="101">
        <v>24.28</v>
      </c>
      <c r="X55" s="29">
        <v>25.237</v>
      </c>
      <c r="Y55" s="31">
        <v>10.394151565074134</v>
      </c>
      <c r="Z55" s="101">
        <v>24.28</v>
      </c>
      <c r="AA55" s="29">
        <v>25.237</v>
      </c>
      <c r="AB55" s="163">
        <v>10.394151565074134</v>
      </c>
      <c r="AC55" s="165"/>
    </row>
    <row r="56" spans="1:29" ht="12.75">
      <c r="A56" s="177" t="s">
        <v>123</v>
      </c>
      <c r="B56" s="111"/>
      <c r="C56" s="82"/>
      <c r="D56" s="31"/>
      <c r="E56" s="186">
        <v>1.02</v>
      </c>
      <c r="F56" s="86">
        <v>2.229</v>
      </c>
      <c r="G56" s="30">
        <v>21.85294117647059</v>
      </c>
      <c r="H56" s="81"/>
      <c r="I56" s="81"/>
      <c r="J56" s="30"/>
      <c r="K56" s="83">
        <v>1.02</v>
      </c>
      <c r="L56" s="83">
        <v>2.229</v>
      </c>
      <c r="M56" s="31">
        <v>21.85294117647059</v>
      </c>
      <c r="N56" s="111"/>
      <c r="O56" s="82"/>
      <c r="P56" s="30"/>
      <c r="Q56" s="82"/>
      <c r="R56" s="82"/>
      <c r="S56" s="30"/>
      <c r="T56" s="82"/>
      <c r="U56" s="82"/>
      <c r="V56" s="31"/>
      <c r="W56" s="106">
        <v>1.02</v>
      </c>
      <c r="X56" s="72">
        <v>2.229</v>
      </c>
      <c r="Y56" s="31">
        <v>21.85294117647059</v>
      </c>
      <c r="Z56" s="106">
        <v>1.02</v>
      </c>
      <c r="AA56" s="72">
        <v>2.229</v>
      </c>
      <c r="AB56" s="163">
        <v>21.85294117647059</v>
      </c>
      <c r="AC56" s="165"/>
    </row>
    <row r="57" spans="1:29" ht="12.75">
      <c r="A57" s="177" t="s">
        <v>24</v>
      </c>
      <c r="B57" s="180">
        <v>5.27</v>
      </c>
      <c r="C57" s="83">
        <v>2.108</v>
      </c>
      <c r="D57" s="31">
        <v>4</v>
      </c>
      <c r="E57" s="178">
        <v>165.33</v>
      </c>
      <c r="F57" s="81">
        <v>228.349</v>
      </c>
      <c r="G57" s="30">
        <v>13.811709913506318</v>
      </c>
      <c r="H57" s="81">
        <v>508.65</v>
      </c>
      <c r="I57" s="81">
        <v>297.64</v>
      </c>
      <c r="J57" s="30">
        <v>5.851567875749533</v>
      </c>
      <c r="K57" s="81">
        <v>673.98</v>
      </c>
      <c r="L57" s="81">
        <v>525.989</v>
      </c>
      <c r="M57" s="31">
        <v>7.804222677230779</v>
      </c>
      <c r="N57" s="178"/>
      <c r="O57" s="81"/>
      <c r="P57" s="30"/>
      <c r="Q57" s="82"/>
      <c r="R57" s="82"/>
      <c r="S57" s="30"/>
      <c r="T57" s="82"/>
      <c r="U57" s="82"/>
      <c r="V57" s="31"/>
      <c r="W57" s="101">
        <v>679.25</v>
      </c>
      <c r="X57" s="29">
        <v>528.097</v>
      </c>
      <c r="Y57" s="31">
        <v>7.774707397865292</v>
      </c>
      <c r="Z57" s="101">
        <v>679.31</v>
      </c>
      <c r="AA57" s="29">
        <v>528.103</v>
      </c>
      <c r="AB57" s="163">
        <v>7.774109022390366</v>
      </c>
      <c r="AC57" s="165"/>
    </row>
    <row r="58" spans="1:29" ht="12.75">
      <c r="A58" s="177" t="s">
        <v>89</v>
      </c>
      <c r="B58" s="111"/>
      <c r="C58" s="82"/>
      <c r="D58" s="31"/>
      <c r="E58" s="111">
        <v>0.83</v>
      </c>
      <c r="F58" s="83">
        <v>1.421</v>
      </c>
      <c r="G58" s="30">
        <v>17.120481927710845</v>
      </c>
      <c r="H58" s="86">
        <v>0.88</v>
      </c>
      <c r="I58" s="86">
        <v>0.442</v>
      </c>
      <c r="J58" s="30">
        <v>5.022727272727273</v>
      </c>
      <c r="K58" s="83">
        <v>1.71</v>
      </c>
      <c r="L58" s="83">
        <v>1.863</v>
      </c>
      <c r="M58" s="189">
        <v>10.894736842105264</v>
      </c>
      <c r="N58" s="178"/>
      <c r="O58" s="81"/>
      <c r="P58" s="30"/>
      <c r="Q58" s="82"/>
      <c r="R58" s="82"/>
      <c r="S58" s="83"/>
      <c r="T58" s="82"/>
      <c r="U58" s="82"/>
      <c r="V58" s="189"/>
      <c r="W58" s="106">
        <v>1.71</v>
      </c>
      <c r="X58" s="72">
        <v>1.863</v>
      </c>
      <c r="Y58" s="31">
        <v>10.894736842105264</v>
      </c>
      <c r="Z58" s="106">
        <v>1.71</v>
      </c>
      <c r="AA58" s="72">
        <v>1.863</v>
      </c>
      <c r="AB58" s="163">
        <v>10.894736842105264</v>
      </c>
      <c r="AC58" s="165"/>
    </row>
    <row r="59" spans="1:29" ht="12.75">
      <c r="A59" s="177" t="s">
        <v>121</v>
      </c>
      <c r="B59" s="111"/>
      <c r="C59" s="82"/>
      <c r="D59" s="31"/>
      <c r="E59" s="111"/>
      <c r="F59" s="82"/>
      <c r="G59" s="30"/>
      <c r="H59" s="86">
        <v>0.18</v>
      </c>
      <c r="I59" s="86">
        <v>0.206</v>
      </c>
      <c r="J59" s="30">
        <v>11.444444444444443</v>
      </c>
      <c r="K59" s="86">
        <v>0.18</v>
      </c>
      <c r="L59" s="86">
        <v>0.206</v>
      </c>
      <c r="M59" s="31">
        <v>11.444444444444443</v>
      </c>
      <c r="N59" s="178"/>
      <c r="O59" s="81"/>
      <c r="P59" s="30"/>
      <c r="Q59" s="82"/>
      <c r="R59" s="82"/>
      <c r="S59" s="30"/>
      <c r="T59" s="82"/>
      <c r="U59" s="82"/>
      <c r="V59" s="31"/>
      <c r="W59" s="185">
        <v>0.18</v>
      </c>
      <c r="X59" s="30">
        <v>0.206</v>
      </c>
      <c r="Y59" s="31">
        <v>11.444444444444443</v>
      </c>
      <c r="Z59" s="185">
        <v>0.18</v>
      </c>
      <c r="AA59" s="30">
        <v>0.206</v>
      </c>
      <c r="AB59" s="163">
        <v>11.444444444444443</v>
      </c>
      <c r="AC59" s="165"/>
    </row>
    <row r="60" spans="1:29" ht="12.75">
      <c r="A60" s="177" t="s">
        <v>111</v>
      </c>
      <c r="B60" s="111"/>
      <c r="C60" s="82"/>
      <c r="D60" s="31"/>
      <c r="E60" s="111"/>
      <c r="F60" s="82"/>
      <c r="G60" s="30"/>
      <c r="H60" s="83">
        <v>1.2</v>
      </c>
      <c r="I60" s="83">
        <v>1.589</v>
      </c>
      <c r="J60" s="30">
        <v>13.241666666666667</v>
      </c>
      <c r="K60" s="83">
        <v>1.2</v>
      </c>
      <c r="L60" s="83">
        <v>1.589</v>
      </c>
      <c r="M60" s="31">
        <v>13.241666666666667</v>
      </c>
      <c r="N60" s="178"/>
      <c r="O60" s="81"/>
      <c r="P60" s="30"/>
      <c r="Q60" s="82"/>
      <c r="R60" s="82"/>
      <c r="S60" s="30"/>
      <c r="T60" s="82"/>
      <c r="U60" s="82"/>
      <c r="V60" s="31"/>
      <c r="W60" s="106">
        <v>1.2</v>
      </c>
      <c r="X60" s="72">
        <v>1.589</v>
      </c>
      <c r="Y60" s="31">
        <v>13.241666666666667</v>
      </c>
      <c r="Z60" s="106">
        <v>1.2</v>
      </c>
      <c r="AA60" s="72">
        <v>1.589</v>
      </c>
      <c r="AB60" s="163">
        <v>13.241666666666667</v>
      </c>
      <c r="AC60" s="165"/>
    </row>
    <row r="61" spans="1:29" ht="12.75">
      <c r="A61" s="177" t="s">
        <v>27</v>
      </c>
      <c r="B61" s="111"/>
      <c r="C61" s="82"/>
      <c r="D61" s="31"/>
      <c r="E61" s="178">
        <v>40.58</v>
      </c>
      <c r="F61" s="82">
        <v>8.7</v>
      </c>
      <c r="G61" s="30">
        <v>2.1439132577624447</v>
      </c>
      <c r="H61" s="83">
        <v>2.69</v>
      </c>
      <c r="I61" s="83">
        <v>2.916</v>
      </c>
      <c r="J61" s="30">
        <v>10.840148698884757</v>
      </c>
      <c r="K61" s="81">
        <v>43.27</v>
      </c>
      <c r="L61" s="81">
        <v>11.616</v>
      </c>
      <c r="M61" s="31">
        <v>2.684538941529928</v>
      </c>
      <c r="N61" s="178"/>
      <c r="O61" s="81"/>
      <c r="P61" s="30"/>
      <c r="Q61" s="82"/>
      <c r="R61" s="82"/>
      <c r="S61" s="30"/>
      <c r="T61" s="82"/>
      <c r="U61" s="82"/>
      <c r="V61" s="31"/>
      <c r="W61" s="101">
        <v>43.27</v>
      </c>
      <c r="X61" s="29">
        <v>11.616</v>
      </c>
      <c r="Y61" s="31">
        <v>2.684538941529928</v>
      </c>
      <c r="Z61" s="101">
        <v>43.27</v>
      </c>
      <c r="AA61" s="29">
        <v>11.616</v>
      </c>
      <c r="AB61" s="163">
        <v>2.684538941529928</v>
      </c>
      <c r="AC61" s="165"/>
    </row>
    <row r="62" spans="1:29" ht="12.75">
      <c r="A62" s="177" t="s">
        <v>29</v>
      </c>
      <c r="B62" s="180">
        <v>136.44</v>
      </c>
      <c r="C62" s="83">
        <v>45.564</v>
      </c>
      <c r="D62" s="31">
        <v>3.3394898856640283</v>
      </c>
      <c r="E62" s="178">
        <v>340.29</v>
      </c>
      <c r="F62" s="81">
        <v>196.34</v>
      </c>
      <c r="G62" s="30">
        <v>5.76978459549208</v>
      </c>
      <c r="H62" s="81">
        <v>325.58</v>
      </c>
      <c r="I62" s="81">
        <v>114.036</v>
      </c>
      <c r="J62" s="30">
        <v>3.502549296639843</v>
      </c>
      <c r="K62" s="81">
        <v>665.87</v>
      </c>
      <c r="L62" s="81">
        <v>310.376</v>
      </c>
      <c r="M62" s="31">
        <v>4.661210146124619</v>
      </c>
      <c r="N62" s="178">
        <v>1677.35</v>
      </c>
      <c r="O62" s="81">
        <v>220.368</v>
      </c>
      <c r="P62" s="30">
        <v>1.3137866277163381</v>
      </c>
      <c r="Q62" s="82">
        <v>0.22</v>
      </c>
      <c r="R62" s="86">
        <v>0.174</v>
      </c>
      <c r="S62" s="30">
        <v>7.909090909090909</v>
      </c>
      <c r="T62" s="81">
        <v>1677.57</v>
      </c>
      <c r="U62" s="81">
        <v>220.542</v>
      </c>
      <c r="V62" s="31">
        <v>1.3146515495627606</v>
      </c>
      <c r="W62" s="101">
        <v>2479.88</v>
      </c>
      <c r="X62" s="29">
        <v>576.482</v>
      </c>
      <c r="Y62" s="31">
        <v>2.324636675968192</v>
      </c>
      <c r="Z62" s="101">
        <v>2480.24</v>
      </c>
      <c r="AA62" s="29">
        <v>576.724</v>
      </c>
      <c r="AB62" s="163">
        <v>2.3252749733896723</v>
      </c>
      <c r="AC62" s="165"/>
    </row>
    <row r="63" spans="1:29" ht="12.75">
      <c r="A63" s="177" t="s">
        <v>112</v>
      </c>
      <c r="B63" s="111"/>
      <c r="C63" s="82"/>
      <c r="D63" s="31"/>
      <c r="E63" s="111"/>
      <c r="F63" s="82"/>
      <c r="G63" s="30"/>
      <c r="H63" s="83">
        <v>1.35</v>
      </c>
      <c r="I63" s="83">
        <v>1.53</v>
      </c>
      <c r="J63" s="30">
        <v>11.333333333333332</v>
      </c>
      <c r="K63" s="83">
        <v>1.35</v>
      </c>
      <c r="L63" s="83">
        <v>1.53</v>
      </c>
      <c r="M63" s="31">
        <v>11.333333333333332</v>
      </c>
      <c r="N63" s="178"/>
      <c r="O63" s="81"/>
      <c r="P63" s="30"/>
      <c r="Q63" s="82"/>
      <c r="R63" s="82"/>
      <c r="S63" s="30"/>
      <c r="T63" s="82"/>
      <c r="U63" s="82"/>
      <c r="V63" s="31"/>
      <c r="W63" s="106">
        <v>1.35</v>
      </c>
      <c r="X63" s="72">
        <v>1.53</v>
      </c>
      <c r="Y63" s="31">
        <v>11.333333333333332</v>
      </c>
      <c r="Z63" s="101">
        <v>1.35</v>
      </c>
      <c r="AA63" s="29">
        <v>1.53</v>
      </c>
      <c r="AB63" s="163">
        <v>11.333333333333332</v>
      </c>
      <c r="AC63" s="165"/>
    </row>
    <row r="64" spans="1:29" ht="12.75">
      <c r="A64" s="177" t="s">
        <v>91</v>
      </c>
      <c r="B64" s="180"/>
      <c r="C64" s="83"/>
      <c r="D64" s="31"/>
      <c r="E64" s="181">
        <v>0.08</v>
      </c>
      <c r="F64" s="82">
        <v>0.007</v>
      </c>
      <c r="G64" s="30">
        <v>0.875</v>
      </c>
      <c r="H64" s="86">
        <v>0.19</v>
      </c>
      <c r="I64" s="87">
        <v>0.029</v>
      </c>
      <c r="J64" s="30">
        <v>1.5263157894736843</v>
      </c>
      <c r="K64" s="86">
        <v>0.27</v>
      </c>
      <c r="L64" s="87">
        <v>0.036</v>
      </c>
      <c r="M64" s="31">
        <v>1.333333333333333</v>
      </c>
      <c r="N64" s="111"/>
      <c r="O64" s="82"/>
      <c r="P64" s="30"/>
      <c r="Q64" s="82"/>
      <c r="R64" s="82"/>
      <c r="S64" s="30"/>
      <c r="T64" s="82"/>
      <c r="U64" s="82"/>
      <c r="V64" s="31"/>
      <c r="W64" s="185">
        <v>0.27</v>
      </c>
      <c r="X64" s="92">
        <v>0.036</v>
      </c>
      <c r="Y64" s="31">
        <v>1.333333333333333</v>
      </c>
      <c r="Z64" s="101">
        <v>0.27</v>
      </c>
      <c r="AA64" s="29">
        <v>0.036</v>
      </c>
      <c r="AB64" s="163">
        <v>1.333333333333333</v>
      </c>
      <c r="AC64" s="165"/>
    </row>
    <row r="65" spans="1:29" ht="12.75">
      <c r="A65" s="177" t="s">
        <v>113</v>
      </c>
      <c r="B65" s="111"/>
      <c r="C65" s="82"/>
      <c r="D65" s="31"/>
      <c r="E65" s="111"/>
      <c r="F65" s="82"/>
      <c r="G65" s="30"/>
      <c r="H65" s="83">
        <v>1.35</v>
      </c>
      <c r="I65" s="83">
        <v>1.741</v>
      </c>
      <c r="J65" s="30">
        <v>12.896296296296297</v>
      </c>
      <c r="K65" s="83">
        <v>1.35</v>
      </c>
      <c r="L65" s="83">
        <v>1.741</v>
      </c>
      <c r="M65" s="31">
        <v>12.896296296296297</v>
      </c>
      <c r="N65" s="111"/>
      <c r="O65" s="82"/>
      <c r="P65" s="30"/>
      <c r="Q65" s="82"/>
      <c r="R65" s="82"/>
      <c r="S65" s="30"/>
      <c r="T65" s="82"/>
      <c r="U65" s="82"/>
      <c r="V65" s="31"/>
      <c r="W65" s="106">
        <v>1.35</v>
      </c>
      <c r="X65" s="72">
        <v>1.741</v>
      </c>
      <c r="Y65" s="31">
        <v>12.896296296296297</v>
      </c>
      <c r="Z65" s="101">
        <v>1.35</v>
      </c>
      <c r="AA65" s="29">
        <v>1.741</v>
      </c>
      <c r="AB65" s="163">
        <v>12.896296296296297</v>
      </c>
      <c r="AC65" s="165"/>
    </row>
    <row r="66" spans="1:29" ht="12.75">
      <c r="A66" s="177" t="s">
        <v>13</v>
      </c>
      <c r="B66" s="111"/>
      <c r="C66" s="82"/>
      <c r="D66" s="31"/>
      <c r="E66" s="178">
        <v>792.76</v>
      </c>
      <c r="F66" s="81">
        <v>464.887</v>
      </c>
      <c r="G66" s="30">
        <v>5.864158131086331</v>
      </c>
      <c r="H66" s="81">
        <v>4603.27</v>
      </c>
      <c r="I66" s="81">
        <v>1428.282</v>
      </c>
      <c r="J66" s="30">
        <v>3.1027552153143305</v>
      </c>
      <c r="K66" s="81">
        <v>5396.03</v>
      </c>
      <c r="L66" s="81">
        <v>1893.169</v>
      </c>
      <c r="M66" s="31">
        <v>3.508447877420993</v>
      </c>
      <c r="N66" s="180">
        <v>9</v>
      </c>
      <c r="O66" s="83">
        <v>1.481</v>
      </c>
      <c r="P66" s="30">
        <v>1.6455555555555557</v>
      </c>
      <c r="Q66" s="81">
        <v>87.9</v>
      </c>
      <c r="R66" s="81">
        <v>16.384</v>
      </c>
      <c r="S66" s="30">
        <v>1.8639362912400452</v>
      </c>
      <c r="T66" s="81">
        <v>96.9</v>
      </c>
      <c r="U66" s="81">
        <v>17.865</v>
      </c>
      <c r="V66" s="31">
        <v>1.8436532507739936</v>
      </c>
      <c r="W66" s="101">
        <v>5492.93</v>
      </c>
      <c r="X66" s="29">
        <v>1911.034</v>
      </c>
      <c r="Y66" s="31">
        <v>3.479079471247586</v>
      </c>
      <c r="Z66" s="101">
        <v>5492.93</v>
      </c>
      <c r="AA66" s="29">
        <v>1911.034</v>
      </c>
      <c r="AB66" s="163">
        <v>3.4790794712475854</v>
      </c>
      <c r="AC66" s="165"/>
    </row>
    <row r="67" spans="1:29" ht="12.75">
      <c r="A67" s="177" t="s">
        <v>30</v>
      </c>
      <c r="B67" s="180"/>
      <c r="C67" s="83"/>
      <c r="D67" s="31"/>
      <c r="E67" s="180">
        <v>3.45</v>
      </c>
      <c r="F67" s="83">
        <v>9.296</v>
      </c>
      <c r="G67" s="30">
        <v>26.94492753623188</v>
      </c>
      <c r="H67" s="83">
        <v>2.97</v>
      </c>
      <c r="I67" s="83">
        <v>1.53</v>
      </c>
      <c r="J67" s="30">
        <v>5.151515151515151</v>
      </c>
      <c r="K67" s="83">
        <v>6.42</v>
      </c>
      <c r="L67" s="81">
        <v>10.826</v>
      </c>
      <c r="M67" s="31">
        <v>16.86292834890966</v>
      </c>
      <c r="N67" s="111"/>
      <c r="O67" s="82"/>
      <c r="P67" s="30"/>
      <c r="Q67" s="82">
        <v>1.03</v>
      </c>
      <c r="R67" s="83">
        <v>1.47</v>
      </c>
      <c r="S67" s="30">
        <v>14.271844660194175</v>
      </c>
      <c r="T67" s="82">
        <v>1.03</v>
      </c>
      <c r="U67" s="83">
        <v>1.47</v>
      </c>
      <c r="V67" s="31">
        <v>14.271844660194175</v>
      </c>
      <c r="W67" s="106">
        <v>7.45</v>
      </c>
      <c r="X67" s="29">
        <v>12.296000000000001</v>
      </c>
      <c r="Y67" s="31">
        <v>16.50469798657718</v>
      </c>
      <c r="Z67" s="106">
        <v>7.45</v>
      </c>
      <c r="AA67" s="29">
        <v>12.296</v>
      </c>
      <c r="AB67" s="163">
        <v>16.504697986577177</v>
      </c>
      <c r="AC67" s="165"/>
    </row>
    <row r="68" spans="1:29" ht="12.75">
      <c r="A68" s="177" t="s">
        <v>107</v>
      </c>
      <c r="B68" s="180"/>
      <c r="C68" s="83"/>
      <c r="D68" s="31"/>
      <c r="E68" s="111"/>
      <c r="F68" s="82"/>
      <c r="G68" s="30"/>
      <c r="H68" s="83">
        <v>2.41</v>
      </c>
      <c r="I68" s="83">
        <v>2.742</v>
      </c>
      <c r="J68" s="30">
        <v>11.37759336099585</v>
      </c>
      <c r="K68" s="83">
        <v>2.41</v>
      </c>
      <c r="L68" s="83">
        <v>2.742</v>
      </c>
      <c r="M68" s="31">
        <v>11.37759336099585</v>
      </c>
      <c r="N68" s="111"/>
      <c r="O68" s="82"/>
      <c r="P68" s="30"/>
      <c r="Q68" s="82"/>
      <c r="R68" s="82"/>
      <c r="S68" s="30"/>
      <c r="T68" s="82"/>
      <c r="U68" s="82"/>
      <c r="V68" s="31"/>
      <c r="W68" s="106">
        <v>2.41</v>
      </c>
      <c r="X68" s="72">
        <v>2.742</v>
      </c>
      <c r="Y68" s="31">
        <v>11.37759336099585</v>
      </c>
      <c r="Z68" s="106">
        <v>2.41</v>
      </c>
      <c r="AA68" s="72">
        <v>2.742</v>
      </c>
      <c r="AB68" s="163">
        <v>11.37759336099585</v>
      </c>
      <c r="AC68" s="165"/>
    </row>
    <row r="69" spans="1:29" ht="12.75">
      <c r="A69" s="177" t="s">
        <v>38</v>
      </c>
      <c r="B69" s="180">
        <v>1.54</v>
      </c>
      <c r="C69" s="86">
        <v>0.264</v>
      </c>
      <c r="D69" s="31">
        <v>1.7142857142857144</v>
      </c>
      <c r="E69" s="178">
        <v>25.5</v>
      </c>
      <c r="F69" s="83">
        <v>3.901</v>
      </c>
      <c r="G69" s="30">
        <v>1.5298039215686274</v>
      </c>
      <c r="H69" s="81">
        <v>239.4</v>
      </c>
      <c r="I69" s="81">
        <v>29.523</v>
      </c>
      <c r="J69" s="30">
        <v>1.2332080200501252</v>
      </c>
      <c r="K69" s="81">
        <v>264.9</v>
      </c>
      <c r="L69" s="81">
        <v>33.424</v>
      </c>
      <c r="M69" s="31">
        <v>1.261759154397886</v>
      </c>
      <c r="N69" s="111"/>
      <c r="O69" s="82"/>
      <c r="P69" s="30"/>
      <c r="Q69" s="82"/>
      <c r="R69" s="82"/>
      <c r="S69" s="30"/>
      <c r="T69" s="82"/>
      <c r="U69" s="82"/>
      <c r="V69" s="31"/>
      <c r="W69" s="101">
        <v>266.44</v>
      </c>
      <c r="X69" s="29">
        <v>33.688</v>
      </c>
      <c r="Y69" s="31">
        <v>1.2643747185107344</v>
      </c>
      <c r="Z69" s="101">
        <v>266.44</v>
      </c>
      <c r="AA69" s="29">
        <v>33.688</v>
      </c>
      <c r="AB69" s="163">
        <v>1.2643747185107344</v>
      </c>
      <c r="AC69" s="165"/>
    </row>
    <row r="70" spans="1:29" ht="12.75">
      <c r="A70" s="177" t="s">
        <v>114</v>
      </c>
      <c r="B70" s="180"/>
      <c r="C70" s="83"/>
      <c r="D70" s="31"/>
      <c r="E70" s="111">
        <v>1.69</v>
      </c>
      <c r="F70" s="83">
        <v>6.188</v>
      </c>
      <c r="G70" s="30">
        <v>36.61538461538461</v>
      </c>
      <c r="H70" s="82"/>
      <c r="I70" s="82"/>
      <c r="J70" s="30"/>
      <c r="K70" s="83">
        <v>1.69</v>
      </c>
      <c r="L70" s="83">
        <v>6.188</v>
      </c>
      <c r="M70" s="31">
        <v>36.61538461538461</v>
      </c>
      <c r="N70" s="111"/>
      <c r="O70" s="82"/>
      <c r="P70" s="30"/>
      <c r="Q70" s="82"/>
      <c r="R70" s="82"/>
      <c r="S70" s="30"/>
      <c r="T70" s="82"/>
      <c r="U70" s="82"/>
      <c r="V70" s="31"/>
      <c r="W70" s="106">
        <v>1.69</v>
      </c>
      <c r="X70" s="72">
        <v>6.188</v>
      </c>
      <c r="Y70" s="31">
        <v>36.61538461538461</v>
      </c>
      <c r="Z70" s="106">
        <v>1.69</v>
      </c>
      <c r="AA70" s="72">
        <v>6.188</v>
      </c>
      <c r="AB70" s="163">
        <v>36.61538461538461</v>
      </c>
      <c r="AC70" s="165"/>
    </row>
    <row r="71" spans="1:29" ht="12.75">
      <c r="A71" s="177" t="s">
        <v>92</v>
      </c>
      <c r="B71" s="180">
        <v>101.7</v>
      </c>
      <c r="C71" s="83">
        <v>18.954</v>
      </c>
      <c r="D71" s="31">
        <v>1.863716814159292</v>
      </c>
      <c r="E71" s="178">
        <v>29.25</v>
      </c>
      <c r="F71" s="83">
        <v>5.07</v>
      </c>
      <c r="G71" s="30">
        <v>1.7333333333333334</v>
      </c>
      <c r="H71" s="81">
        <v>188.55</v>
      </c>
      <c r="I71" s="81">
        <v>35.591</v>
      </c>
      <c r="J71" s="30">
        <v>1.8876160169716254</v>
      </c>
      <c r="K71" s="81">
        <v>217.8</v>
      </c>
      <c r="L71" s="81">
        <v>40.661</v>
      </c>
      <c r="M71" s="31">
        <v>1.8668962350780531</v>
      </c>
      <c r="N71" s="111"/>
      <c r="O71" s="82"/>
      <c r="P71" s="30"/>
      <c r="Q71" s="82"/>
      <c r="R71" s="82"/>
      <c r="S71" s="30"/>
      <c r="T71" s="82"/>
      <c r="U71" s="82"/>
      <c r="V71" s="31"/>
      <c r="W71" s="101">
        <v>319.5</v>
      </c>
      <c r="X71" s="29">
        <v>59.615</v>
      </c>
      <c r="Y71" s="31">
        <v>1.865884194053208</v>
      </c>
      <c r="Z71" s="101">
        <v>319.5</v>
      </c>
      <c r="AA71" s="29">
        <v>59.615</v>
      </c>
      <c r="AB71" s="163">
        <v>1.865884194053208</v>
      </c>
      <c r="AC71" s="165"/>
    </row>
    <row r="72" spans="1:29" ht="12.75">
      <c r="A72" s="177" t="s">
        <v>43</v>
      </c>
      <c r="B72" s="111"/>
      <c r="C72" s="82"/>
      <c r="D72" s="31"/>
      <c r="E72" s="111"/>
      <c r="F72" s="82"/>
      <c r="G72" s="30"/>
      <c r="H72" s="83">
        <v>1.9</v>
      </c>
      <c r="I72" s="83">
        <v>1.62</v>
      </c>
      <c r="J72" s="30">
        <v>8.526315789473685</v>
      </c>
      <c r="K72" s="83">
        <v>1.9</v>
      </c>
      <c r="L72" s="83">
        <v>1.62</v>
      </c>
      <c r="M72" s="31">
        <v>8.526315789473685</v>
      </c>
      <c r="N72" s="111"/>
      <c r="O72" s="82"/>
      <c r="P72" s="30"/>
      <c r="Q72" s="82"/>
      <c r="R72" s="82"/>
      <c r="S72" s="30"/>
      <c r="T72" s="82"/>
      <c r="U72" s="82"/>
      <c r="V72" s="31"/>
      <c r="W72" s="106">
        <v>1.9</v>
      </c>
      <c r="X72" s="72">
        <v>1.62</v>
      </c>
      <c r="Y72" s="31">
        <v>8.526315789473685</v>
      </c>
      <c r="Z72" s="106">
        <v>1.9</v>
      </c>
      <c r="AA72" s="72">
        <v>1.62</v>
      </c>
      <c r="AB72" s="163">
        <v>8.526315789473685</v>
      </c>
      <c r="AC72" s="165"/>
    </row>
    <row r="73" spans="1:29" ht="12.75">
      <c r="A73" s="177" t="s">
        <v>48</v>
      </c>
      <c r="B73" s="111"/>
      <c r="C73" s="82"/>
      <c r="D73" s="31"/>
      <c r="E73" s="178">
        <v>14.16</v>
      </c>
      <c r="F73" s="81">
        <v>12.205</v>
      </c>
      <c r="G73" s="30">
        <v>8.619350282485875</v>
      </c>
      <c r="H73" s="86">
        <v>0.53</v>
      </c>
      <c r="I73" s="86">
        <v>0.416</v>
      </c>
      <c r="J73" s="30">
        <v>7.849056603773584</v>
      </c>
      <c r="K73" s="81">
        <v>14.69</v>
      </c>
      <c r="L73" s="81">
        <v>12.621</v>
      </c>
      <c r="M73" s="31">
        <v>8.591558883594283</v>
      </c>
      <c r="N73" s="111"/>
      <c r="O73" s="82"/>
      <c r="P73" s="30"/>
      <c r="Q73" s="82"/>
      <c r="R73" s="82"/>
      <c r="S73" s="30"/>
      <c r="T73" s="82"/>
      <c r="U73" s="82"/>
      <c r="V73" s="31"/>
      <c r="W73" s="101">
        <v>14.69</v>
      </c>
      <c r="X73" s="29">
        <v>12.621</v>
      </c>
      <c r="Y73" s="31">
        <v>8.591558883594283</v>
      </c>
      <c r="Z73" s="101">
        <v>14.69</v>
      </c>
      <c r="AA73" s="29">
        <v>12.621</v>
      </c>
      <c r="AB73" s="163">
        <v>8.591558883594283</v>
      </c>
      <c r="AC73" s="165"/>
    </row>
    <row r="74" spans="1:29" ht="12.75">
      <c r="A74" s="177" t="s">
        <v>52</v>
      </c>
      <c r="B74" s="111"/>
      <c r="C74" s="82"/>
      <c r="D74" s="31"/>
      <c r="E74" s="111"/>
      <c r="F74" s="82"/>
      <c r="G74" s="30"/>
      <c r="H74" s="86">
        <v>0.16</v>
      </c>
      <c r="I74" s="86">
        <v>0.19</v>
      </c>
      <c r="J74" s="30">
        <v>11.875</v>
      </c>
      <c r="K74" s="86">
        <v>0.16</v>
      </c>
      <c r="L74" s="86">
        <v>0.19</v>
      </c>
      <c r="M74" s="31">
        <v>11.875</v>
      </c>
      <c r="N74" s="111"/>
      <c r="O74" s="82"/>
      <c r="P74" s="30"/>
      <c r="Q74" s="82"/>
      <c r="R74" s="82"/>
      <c r="S74" s="30"/>
      <c r="T74" s="82"/>
      <c r="U74" s="82"/>
      <c r="V74" s="31"/>
      <c r="W74" s="185">
        <v>0.16</v>
      </c>
      <c r="X74" s="30">
        <v>0.19</v>
      </c>
      <c r="Y74" s="31">
        <v>11.875</v>
      </c>
      <c r="Z74" s="185">
        <v>0.16</v>
      </c>
      <c r="AA74" s="30">
        <v>0.19</v>
      </c>
      <c r="AB74" s="163">
        <v>11.875</v>
      </c>
      <c r="AC74" s="165"/>
    </row>
    <row r="75" spans="1:29" ht="12.75">
      <c r="A75" s="177" t="s">
        <v>55</v>
      </c>
      <c r="B75" s="111"/>
      <c r="C75" s="82"/>
      <c r="D75" s="31"/>
      <c r="E75" s="178">
        <v>43.2</v>
      </c>
      <c r="F75" s="81">
        <v>82.083</v>
      </c>
      <c r="G75" s="30">
        <v>19.000694444444445</v>
      </c>
      <c r="H75" s="81">
        <v>11.27</v>
      </c>
      <c r="I75" s="81">
        <v>23.154</v>
      </c>
      <c r="J75" s="30">
        <v>20.544809228039043</v>
      </c>
      <c r="K75" s="81">
        <v>54.47</v>
      </c>
      <c r="L75" s="81">
        <v>105.237</v>
      </c>
      <c r="M75" s="31">
        <v>19.320176243803928</v>
      </c>
      <c r="N75" s="111"/>
      <c r="O75" s="82"/>
      <c r="P75" s="30"/>
      <c r="Q75" s="82"/>
      <c r="R75" s="82"/>
      <c r="S75" s="30"/>
      <c r="T75" s="82"/>
      <c r="U75" s="82"/>
      <c r="V75" s="31"/>
      <c r="W75" s="101">
        <v>54.47</v>
      </c>
      <c r="X75" s="29">
        <v>105.237</v>
      </c>
      <c r="Y75" s="31">
        <v>19.320176243803928</v>
      </c>
      <c r="Z75" s="101">
        <v>54.47</v>
      </c>
      <c r="AA75" s="29">
        <v>105.237</v>
      </c>
      <c r="AB75" s="163">
        <v>19.320176243803928</v>
      </c>
      <c r="AC75" s="165"/>
    </row>
    <row r="76" spans="1:29" ht="12.75">
      <c r="A76" s="177" t="s">
        <v>53</v>
      </c>
      <c r="B76" s="111">
        <v>7.7</v>
      </c>
      <c r="C76" s="82">
        <v>1.8</v>
      </c>
      <c r="D76" s="31">
        <v>2.3376623376623376</v>
      </c>
      <c r="E76" s="180">
        <v>5.7</v>
      </c>
      <c r="F76" s="81">
        <v>11.013</v>
      </c>
      <c r="G76" s="30">
        <v>19.321052631578947</v>
      </c>
      <c r="H76" s="81">
        <v>20.34</v>
      </c>
      <c r="I76" s="83">
        <v>8.785</v>
      </c>
      <c r="J76" s="30">
        <v>4.319075712881022</v>
      </c>
      <c r="K76" s="81">
        <v>26.04</v>
      </c>
      <c r="L76" s="81">
        <v>19.798</v>
      </c>
      <c r="M76" s="31">
        <v>7.602918586789555</v>
      </c>
      <c r="N76" s="111"/>
      <c r="O76" s="82"/>
      <c r="P76" s="30"/>
      <c r="Q76" s="82"/>
      <c r="R76" s="82"/>
      <c r="S76" s="30"/>
      <c r="T76" s="82"/>
      <c r="U76" s="82"/>
      <c r="V76" s="31"/>
      <c r="W76" s="101">
        <v>33.74</v>
      </c>
      <c r="X76" s="29">
        <v>21.598</v>
      </c>
      <c r="Y76" s="31">
        <v>6.40130409010077</v>
      </c>
      <c r="Z76" s="101">
        <v>33.74</v>
      </c>
      <c r="AA76" s="29">
        <v>21.598</v>
      </c>
      <c r="AB76" s="163">
        <v>6.40130409010077</v>
      </c>
      <c r="AC76" s="165"/>
    </row>
    <row r="77" spans="1:29" ht="13.5" thickBot="1">
      <c r="A77" s="182" t="s">
        <v>58</v>
      </c>
      <c r="B77" s="183">
        <v>1340.29</v>
      </c>
      <c r="C77" s="84">
        <v>203.688</v>
      </c>
      <c r="D77" s="37">
        <v>1.5197308045273783</v>
      </c>
      <c r="E77" s="183">
        <v>46.23</v>
      </c>
      <c r="F77" s="91">
        <v>6.948</v>
      </c>
      <c r="G77" s="36">
        <v>1.502920181700195</v>
      </c>
      <c r="H77" s="84">
        <v>78.64</v>
      </c>
      <c r="I77" s="84">
        <v>10.114</v>
      </c>
      <c r="J77" s="36">
        <v>1.286113936927772</v>
      </c>
      <c r="K77" s="84">
        <v>124.87</v>
      </c>
      <c r="L77" s="84">
        <v>17.062</v>
      </c>
      <c r="M77" s="37">
        <v>1.3663810362777289</v>
      </c>
      <c r="N77" s="109"/>
      <c r="O77" s="110"/>
      <c r="P77" s="36"/>
      <c r="Q77" s="110"/>
      <c r="R77" s="110"/>
      <c r="S77" s="36"/>
      <c r="T77" s="110"/>
      <c r="U77" s="110"/>
      <c r="V77" s="37"/>
      <c r="W77" s="104">
        <v>1465.16</v>
      </c>
      <c r="X77" s="35">
        <v>220.75</v>
      </c>
      <c r="Y77" s="37">
        <v>1.5066613885172953</v>
      </c>
      <c r="Z77" s="104">
        <v>1465.16</v>
      </c>
      <c r="AA77" s="35">
        <v>220.75</v>
      </c>
      <c r="AB77" s="166">
        <v>1.506661388517295</v>
      </c>
      <c r="AC77" s="165"/>
    </row>
    <row r="78" spans="1:29" ht="12.75">
      <c r="A78" s="174" t="s">
        <v>69</v>
      </c>
      <c r="B78" s="175">
        <v>155.84</v>
      </c>
      <c r="C78" s="119">
        <v>36.634</v>
      </c>
      <c r="D78" s="27">
        <v>2.3507443531827517</v>
      </c>
      <c r="E78" s="190">
        <v>2.51</v>
      </c>
      <c r="F78" s="120">
        <v>3.258</v>
      </c>
      <c r="G78" s="26">
        <v>12.980079681274901</v>
      </c>
      <c r="H78" s="119">
        <v>132.56</v>
      </c>
      <c r="I78" s="119">
        <v>38.308</v>
      </c>
      <c r="J78" s="26">
        <v>2.8898611949305977</v>
      </c>
      <c r="K78" s="119">
        <v>135.07</v>
      </c>
      <c r="L78" s="119">
        <v>41.566</v>
      </c>
      <c r="M78" s="27">
        <v>3.0773672910342786</v>
      </c>
      <c r="N78" s="14"/>
      <c r="O78" s="191"/>
      <c r="P78" s="108"/>
      <c r="Q78" s="108"/>
      <c r="R78" s="108"/>
      <c r="S78" s="108"/>
      <c r="T78" s="108"/>
      <c r="U78" s="108"/>
      <c r="V78" s="192"/>
      <c r="W78" s="98">
        <v>290.91</v>
      </c>
      <c r="X78" s="25">
        <v>78.2</v>
      </c>
      <c r="Y78" s="27">
        <v>2.6881165996356264</v>
      </c>
      <c r="Z78" s="98">
        <v>291</v>
      </c>
      <c r="AA78" s="25">
        <v>78.2</v>
      </c>
      <c r="AB78" s="162">
        <v>2.687285223367697</v>
      </c>
      <c r="AC78" s="161"/>
    </row>
    <row r="79" spans="1:29" ht="12.75">
      <c r="A79" s="177" t="s">
        <v>17</v>
      </c>
      <c r="B79" s="111">
        <v>0.59</v>
      </c>
      <c r="C79" s="86">
        <v>0.218</v>
      </c>
      <c r="D79" s="31">
        <v>3.694915254237288</v>
      </c>
      <c r="E79" s="111"/>
      <c r="F79" s="82"/>
      <c r="G79" s="30"/>
      <c r="H79" s="83">
        <v>1.65</v>
      </c>
      <c r="I79" s="83">
        <v>1.68</v>
      </c>
      <c r="J79" s="30">
        <v>10.181818181818183</v>
      </c>
      <c r="K79" s="83">
        <v>1.65</v>
      </c>
      <c r="L79" s="83">
        <v>1.68</v>
      </c>
      <c r="M79" s="31">
        <v>10.181818181818183</v>
      </c>
      <c r="N79" s="111"/>
      <c r="O79" s="82"/>
      <c r="P79" s="82"/>
      <c r="Q79" s="82"/>
      <c r="R79" s="82"/>
      <c r="S79" s="82"/>
      <c r="T79" s="82"/>
      <c r="U79" s="82"/>
      <c r="V79" s="193"/>
      <c r="W79" s="106">
        <v>2.24</v>
      </c>
      <c r="X79" s="72">
        <v>1.898</v>
      </c>
      <c r="Y79" s="31">
        <v>8.473214285714286</v>
      </c>
      <c r="Z79" s="106">
        <v>2.24</v>
      </c>
      <c r="AA79" s="72">
        <v>1.898</v>
      </c>
      <c r="AB79" s="163">
        <v>8.473214285714285</v>
      </c>
      <c r="AC79" s="165"/>
    </row>
    <row r="80" spans="1:29" ht="12.75">
      <c r="A80" s="177" t="s">
        <v>60</v>
      </c>
      <c r="B80" s="178"/>
      <c r="C80" s="81"/>
      <c r="D80" s="193"/>
      <c r="E80" s="180">
        <v>2.48</v>
      </c>
      <c r="F80" s="83">
        <v>3.23</v>
      </c>
      <c r="G80" s="30">
        <v>13.024193548387098</v>
      </c>
      <c r="H80" s="86">
        <v>0.18</v>
      </c>
      <c r="I80" s="86">
        <v>0.196</v>
      </c>
      <c r="J80" s="30">
        <v>10.88888888888889</v>
      </c>
      <c r="K80" s="83">
        <v>2.66</v>
      </c>
      <c r="L80" s="83">
        <v>3.426</v>
      </c>
      <c r="M80" s="31">
        <v>12.8796992481203</v>
      </c>
      <c r="N80" s="111"/>
      <c r="O80" s="82"/>
      <c r="P80" s="82"/>
      <c r="Q80" s="82"/>
      <c r="R80" s="82"/>
      <c r="S80" s="82"/>
      <c r="T80" s="82"/>
      <c r="U80" s="82"/>
      <c r="V80" s="193"/>
      <c r="W80" s="106">
        <v>2.66</v>
      </c>
      <c r="X80" s="72">
        <v>3.426</v>
      </c>
      <c r="Y80" s="31">
        <v>12.8796992481203</v>
      </c>
      <c r="Z80" s="106">
        <v>2.66</v>
      </c>
      <c r="AA80" s="72">
        <v>3.426</v>
      </c>
      <c r="AB80" s="163">
        <v>12.8796992481203</v>
      </c>
      <c r="AC80" s="165"/>
    </row>
    <row r="81" spans="1:29" ht="12.75">
      <c r="A81" s="177" t="s">
        <v>95</v>
      </c>
      <c r="B81" s="111"/>
      <c r="C81" s="82"/>
      <c r="D81" s="193"/>
      <c r="E81" s="111"/>
      <c r="F81" s="82"/>
      <c r="G81" s="82"/>
      <c r="H81" s="86">
        <v>0.18</v>
      </c>
      <c r="I81" s="86">
        <v>0.192</v>
      </c>
      <c r="J81" s="30">
        <v>10.666666666666666</v>
      </c>
      <c r="K81" s="86">
        <v>0.18</v>
      </c>
      <c r="L81" s="86">
        <v>0.192</v>
      </c>
      <c r="M81" s="31">
        <v>10.666666666666666</v>
      </c>
      <c r="N81" s="111"/>
      <c r="O81" s="82"/>
      <c r="P81" s="82"/>
      <c r="Q81" s="82"/>
      <c r="R81" s="82"/>
      <c r="S81" s="82"/>
      <c r="T81" s="82"/>
      <c r="U81" s="82"/>
      <c r="V81" s="193"/>
      <c r="W81" s="185">
        <v>0.18</v>
      </c>
      <c r="X81" s="30">
        <v>0.192</v>
      </c>
      <c r="Y81" s="31">
        <v>10.666666666666666</v>
      </c>
      <c r="Z81" s="185">
        <v>0.18</v>
      </c>
      <c r="AA81" s="30">
        <v>0.192</v>
      </c>
      <c r="AB81" s="163">
        <v>10.666666666666666</v>
      </c>
      <c r="AC81" s="154"/>
    </row>
    <row r="82" spans="1:29" ht="12.75">
      <c r="A82" s="177" t="s">
        <v>126</v>
      </c>
      <c r="B82" s="111"/>
      <c r="C82" s="82"/>
      <c r="D82" s="31"/>
      <c r="E82" s="181">
        <v>0.02</v>
      </c>
      <c r="F82" s="87">
        <v>0.012</v>
      </c>
      <c r="G82" s="30">
        <v>6</v>
      </c>
      <c r="H82" s="194"/>
      <c r="I82" s="194"/>
      <c r="J82" s="30"/>
      <c r="K82" s="87">
        <v>0.02</v>
      </c>
      <c r="L82" s="87">
        <v>0.012</v>
      </c>
      <c r="M82" s="31">
        <v>6</v>
      </c>
      <c r="N82" s="111"/>
      <c r="O82" s="82"/>
      <c r="P82" s="82"/>
      <c r="Q82" s="82"/>
      <c r="R82" s="82"/>
      <c r="S82" s="82"/>
      <c r="T82" s="82"/>
      <c r="U82" s="82"/>
      <c r="V82" s="193"/>
      <c r="W82" s="195">
        <v>0.02</v>
      </c>
      <c r="X82" s="92">
        <v>0.012</v>
      </c>
      <c r="Y82" s="31">
        <v>6</v>
      </c>
      <c r="Z82" s="185">
        <v>0.02</v>
      </c>
      <c r="AA82" s="30">
        <v>0.012</v>
      </c>
      <c r="AB82" s="163">
        <v>6</v>
      </c>
      <c r="AC82" s="154"/>
    </row>
    <row r="83" spans="1:29" ht="12.75">
      <c r="A83" s="177" t="s">
        <v>96</v>
      </c>
      <c r="B83" s="111"/>
      <c r="C83" s="82"/>
      <c r="D83" s="193"/>
      <c r="E83" s="111"/>
      <c r="F83" s="82"/>
      <c r="G83" s="82"/>
      <c r="H83" s="83">
        <v>2.87</v>
      </c>
      <c r="I83" s="83">
        <v>2.112</v>
      </c>
      <c r="J83" s="30">
        <v>7.358885017421603</v>
      </c>
      <c r="K83" s="83">
        <v>2.87</v>
      </c>
      <c r="L83" s="83">
        <v>2.112</v>
      </c>
      <c r="M83" s="31">
        <v>7.358885017421603</v>
      </c>
      <c r="N83" s="111"/>
      <c r="O83" s="82"/>
      <c r="P83" s="82"/>
      <c r="Q83" s="82"/>
      <c r="R83" s="82"/>
      <c r="S83" s="82"/>
      <c r="T83" s="82"/>
      <c r="U83" s="82"/>
      <c r="V83" s="193"/>
      <c r="W83" s="106">
        <v>2.87</v>
      </c>
      <c r="X83" s="72">
        <v>2.112</v>
      </c>
      <c r="Y83" s="31">
        <v>7.358885017421603</v>
      </c>
      <c r="Z83" s="106">
        <v>2.87</v>
      </c>
      <c r="AA83" s="72">
        <v>2.112</v>
      </c>
      <c r="AB83" s="163">
        <v>7.358885017421603</v>
      </c>
      <c r="AC83" s="154"/>
    </row>
    <row r="84" spans="1:29" ht="12.75">
      <c r="A84" s="177" t="s">
        <v>115</v>
      </c>
      <c r="B84" s="111"/>
      <c r="C84" s="82"/>
      <c r="D84" s="193"/>
      <c r="E84" s="111"/>
      <c r="F84" s="82"/>
      <c r="G84" s="82"/>
      <c r="H84" s="83">
        <v>1.32</v>
      </c>
      <c r="I84" s="83">
        <v>1.628</v>
      </c>
      <c r="J84" s="30">
        <v>12.333333333333332</v>
      </c>
      <c r="K84" s="83">
        <v>1.32</v>
      </c>
      <c r="L84" s="83">
        <v>1.628</v>
      </c>
      <c r="M84" s="31">
        <v>12.333333333333332</v>
      </c>
      <c r="N84" s="111"/>
      <c r="O84" s="82"/>
      <c r="P84" s="82"/>
      <c r="Q84" s="82"/>
      <c r="R84" s="82"/>
      <c r="S84" s="82"/>
      <c r="T84" s="82"/>
      <c r="U84" s="82"/>
      <c r="V84" s="193"/>
      <c r="W84" s="106">
        <v>1.32</v>
      </c>
      <c r="X84" s="72">
        <v>1.628</v>
      </c>
      <c r="Y84" s="31">
        <v>12.333333333333332</v>
      </c>
      <c r="Z84" s="106">
        <v>1.32</v>
      </c>
      <c r="AA84" s="72">
        <v>1.628</v>
      </c>
      <c r="AB84" s="163">
        <v>12.333333333333332</v>
      </c>
      <c r="AC84" s="154"/>
    </row>
    <row r="85" spans="1:29" ht="12.75">
      <c r="A85" s="177" t="s">
        <v>116</v>
      </c>
      <c r="B85" s="111"/>
      <c r="C85" s="82"/>
      <c r="D85" s="193"/>
      <c r="E85" s="181">
        <v>0.01</v>
      </c>
      <c r="F85" s="82">
        <v>0.016</v>
      </c>
      <c r="G85" s="30">
        <v>16</v>
      </c>
      <c r="H85" s="86">
        <v>0.18</v>
      </c>
      <c r="I85" s="86">
        <v>0.153</v>
      </c>
      <c r="J85" s="30">
        <v>8.5</v>
      </c>
      <c r="K85" s="86">
        <v>0.19</v>
      </c>
      <c r="L85" s="86">
        <v>0.169</v>
      </c>
      <c r="M85" s="31">
        <v>8.894736842105264</v>
      </c>
      <c r="N85" s="111"/>
      <c r="O85" s="82"/>
      <c r="P85" s="82"/>
      <c r="Q85" s="82"/>
      <c r="R85" s="82"/>
      <c r="S85" s="82"/>
      <c r="T85" s="82"/>
      <c r="U85" s="82"/>
      <c r="V85" s="193"/>
      <c r="W85" s="185">
        <v>0.19</v>
      </c>
      <c r="X85" s="30">
        <v>0.169</v>
      </c>
      <c r="Y85" s="31">
        <v>8.894736842105264</v>
      </c>
      <c r="Z85" s="106">
        <v>0.19</v>
      </c>
      <c r="AA85" s="72">
        <v>0.169</v>
      </c>
      <c r="AB85" s="163">
        <v>8.894736842105264</v>
      </c>
      <c r="AC85" s="154"/>
    </row>
    <row r="86" spans="1:29" ht="12.75">
      <c r="A86" s="177" t="s">
        <v>39</v>
      </c>
      <c r="B86" s="178">
        <v>155.25</v>
      </c>
      <c r="C86" s="81">
        <v>36.416</v>
      </c>
      <c r="D86" s="31">
        <v>2.3456360708534616</v>
      </c>
      <c r="E86" s="111"/>
      <c r="F86" s="82"/>
      <c r="G86" s="82"/>
      <c r="H86" s="81">
        <v>126</v>
      </c>
      <c r="I86" s="81">
        <v>32.137</v>
      </c>
      <c r="J86" s="30">
        <v>2.5505555555555555</v>
      </c>
      <c r="K86" s="81">
        <v>126</v>
      </c>
      <c r="L86" s="81">
        <v>32.137</v>
      </c>
      <c r="M86" s="31">
        <v>2.5505555555555555</v>
      </c>
      <c r="N86" s="181"/>
      <c r="O86" s="196"/>
      <c r="P86" s="82"/>
      <c r="Q86" s="82"/>
      <c r="R86" s="82"/>
      <c r="S86" s="82"/>
      <c r="T86" s="82"/>
      <c r="U86" s="82"/>
      <c r="V86" s="193"/>
      <c r="W86" s="101">
        <v>281.25</v>
      </c>
      <c r="X86" s="29">
        <v>68.553</v>
      </c>
      <c r="Y86" s="31">
        <v>2.43744</v>
      </c>
      <c r="Z86" s="101">
        <v>281.34</v>
      </c>
      <c r="AA86" s="29">
        <v>68.553</v>
      </c>
      <c r="AB86" s="163">
        <v>2.4366602687140118</v>
      </c>
      <c r="AC86" s="154"/>
    </row>
    <row r="87" spans="1:29" ht="13.5" thickBot="1">
      <c r="A87" s="182" t="s">
        <v>104</v>
      </c>
      <c r="B87" s="183"/>
      <c r="C87" s="84"/>
      <c r="D87" s="197"/>
      <c r="E87" s="109"/>
      <c r="F87" s="110"/>
      <c r="G87" s="110"/>
      <c r="H87" s="136">
        <v>0.18</v>
      </c>
      <c r="I87" s="136">
        <v>0.21</v>
      </c>
      <c r="J87" s="36">
        <v>11.666666666666668</v>
      </c>
      <c r="K87" s="136">
        <v>0.18</v>
      </c>
      <c r="L87" s="136">
        <v>0.21</v>
      </c>
      <c r="M87" s="37">
        <v>11.666666666666668</v>
      </c>
      <c r="N87" s="109"/>
      <c r="O87" s="110"/>
      <c r="P87" s="110"/>
      <c r="Q87" s="110"/>
      <c r="R87" s="110"/>
      <c r="S87" s="110"/>
      <c r="T87" s="110"/>
      <c r="U87" s="110"/>
      <c r="V87" s="197"/>
      <c r="W87" s="198">
        <v>0.18</v>
      </c>
      <c r="X87" s="36">
        <v>0.21</v>
      </c>
      <c r="Y87" s="37">
        <v>11.666666666666668</v>
      </c>
      <c r="Z87" s="198">
        <v>0.18</v>
      </c>
      <c r="AA87" s="36">
        <v>0.21</v>
      </c>
      <c r="AB87" s="166">
        <v>11.666666666666668</v>
      </c>
      <c r="AC87" s="154"/>
    </row>
    <row r="88" spans="1:29" ht="12.75">
      <c r="A88" s="174" t="s">
        <v>65</v>
      </c>
      <c r="B88" s="175">
        <v>3328.62</v>
      </c>
      <c r="C88" s="119">
        <v>1112.066</v>
      </c>
      <c r="D88" s="27">
        <v>3.3409220637982107</v>
      </c>
      <c r="E88" s="190">
        <v>2311.37</v>
      </c>
      <c r="F88" s="120">
        <v>1180.561</v>
      </c>
      <c r="G88" s="26">
        <v>5.107624482449803</v>
      </c>
      <c r="H88" s="119">
        <v>4699.61</v>
      </c>
      <c r="I88" s="119">
        <v>991.655</v>
      </c>
      <c r="J88" s="26">
        <v>2.1100793470096453</v>
      </c>
      <c r="K88" s="119">
        <v>7010.98</v>
      </c>
      <c r="L88" s="119">
        <v>2172.216</v>
      </c>
      <c r="M88" s="27">
        <v>3.0983058003303388</v>
      </c>
      <c r="N88" s="175">
        <v>711.85</v>
      </c>
      <c r="O88" s="119">
        <v>57.15</v>
      </c>
      <c r="P88" s="26">
        <v>0.8028376764767858</v>
      </c>
      <c r="Q88" s="108">
        <v>0.1</v>
      </c>
      <c r="R88" s="108">
        <v>0.063</v>
      </c>
      <c r="S88" s="26">
        <v>6.3</v>
      </c>
      <c r="T88" s="119">
        <v>711.95</v>
      </c>
      <c r="U88" s="119">
        <v>57.213</v>
      </c>
      <c r="V88" s="27">
        <v>0.8036098040592737</v>
      </c>
      <c r="W88" s="98">
        <v>11051.55</v>
      </c>
      <c r="X88" s="25">
        <v>3341.495</v>
      </c>
      <c r="Y88" s="27">
        <v>3.0235532572354105</v>
      </c>
      <c r="Z88" s="98">
        <v>11051.55</v>
      </c>
      <c r="AA88" s="25">
        <v>3341.4950000000003</v>
      </c>
      <c r="AB88" s="162">
        <v>3.0235532572354105</v>
      </c>
      <c r="AC88" s="161"/>
    </row>
    <row r="89" spans="1:29" ht="12.75">
      <c r="A89" s="177" t="s">
        <v>97</v>
      </c>
      <c r="B89" s="178"/>
      <c r="C89" s="81"/>
      <c r="D89" s="193"/>
      <c r="E89" s="186">
        <v>0.8</v>
      </c>
      <c r="F89" s="83">
        <v>1.825</v>
      </c>
      <c r="G89" s="30">
        <v>22.8125</v>
      </c>
      <c r="H89" s="81"/>
      <c r="I89" s="81"/>
      <c r="J89" s="30"/>
      <c r="K89" s="86">
        <v>0.8</v>
      </c>
      <c r="L89" s="83">
        <v>1.825</v>
      </c>
      <c r="M89" s="31">
        <v>22.8125</v>
      </c>
      <c r="N89" s="178"/>
      <c r="O89" s="81"/>
      <c r="P89" s="82"/>
      <c r="Q89" s="82"/>
      <c r="R89" s="82"/>
      <c r="S89" s="30"/>
      <c r="T89" s="81"/>
      <c r="U89" s="81"/>
      <c r="V89" s="193"/>
      <c r="W89" s="185">
        <v>0.8</v>
      </c>
      <c r="X89" s="72">
        <v>1.825</v>
      </c>
      <c r="Y89" s="31">
        <v>22.8125</v>
      </c>
      <c r="Z89" s="185">
        <v>0.8</v>
      </c>
      <c r="AA89" s="72">
        <v>1.825</v>
      </c>
      <c r="AB89" s="163">
        <v>22.8125</v>
      </c>
      <c r="AC89" s="154"/>
    </row>
    <row r="90" spans="1:29" ht="12.75">
      <c r="A90" s="177" t="s">
        <v>57</v>
      </c>
      <c r="B90" s="178">
        <v>99.23</v>
      </c>
      <c r="C90" s="81">
        <v>26.115</v>
      </c>
      <c r="D90" s="31">
        <v>2.6317645873223823</v>
      </c>
      <c r="E90" s="178">
        <v>625.33</v>
      </c>
      <c r="F90" s="81">
        <v>682.195</v>
      </c>
      <c r="G90" s="30">
        <v>10.909359857994978</v>
      </c>
      <c r="H90" s="81">
        <v>3193.19</v>
      </c>
      <c r="I90" s="81">
        <v>672.559</v>
      </c>
      <c r="J90" s="30">
        <v>2.1062291940034887</v>
      </c>
      <c r="K90" s="81">
        <v>3818.52</v>
      </c>
      <c r="L90" s="81">
        <v>1354.754</v>
      </c>
      <c r="M90" s="31">
        <v>3.5478509998638215</v>
      </c>
      <c r="N90" s="111">
        <v>0.03</v>
      </c>
      <c r="O90" s="82">
        <v>0.004</v>
      </c>
      <c r="P90" s="30">
        <v>1.3333333333333333</v>
      </c>
      <c r="Q90" s="82">
        <v>0.1</v>
      </c>
      <c r="R90" s="82">
        <v>0.063</v>
      </c>
      <c r="S90" s="30">
        <v>6.3</v>
      </c>
      <c r="T90" s="82">
        <v>0.13</v>
      </c>
      <c r="U90" s="86">
        <v>0.067</v>
      </c>
      <c r="V90" s="31">
        <v>5.153846153846154</v>
      </c>
      <c r="W90" s="101">
        <v>3917.88</v>
      </c>
      <c r="X90" s="29">
        <v>1380.936</v>
      </c>
      <c r="Y90" s="31">
        <v>3.524702134828019</v>
      </c>
      <c r="Z90" s="101">
        <v>3917.88</v>
      </c>
      <c r="AA90" s="29">
        <v>1380.936</v>
      </c>
      <c r="AB90" s="163">
        <v>3.524702134828019</v>
      </c>
      <c r="AC90" s="154"/>
    </row>
    <row r="91" spans="1:29" ht="12.75">
      <c r="A91" s="177" t="s">
        <v>9</v>
      </c>
      <c r="B91" s="178">
        <v>3229.03</v>
      </c>
      <c r="C91" s="81">
        <v>1085.723</v>
      </c>
      <c r="D91" s="31">
        <v>3.3623812723944955</v>
      </c>
      <c r="E91" s="178">
        <v>1684.88</v>
      </c>
      <c r="F91" s="81">
        <v>496.396</v>
      </c>
      <c r="G91" s="30">
        <v>2.9461801433930015</v>
      </c>
      <c r="H91" s="81">
        <v>1500.68</v>
      </c>
      <c r="I91" s="81">
        <v>314.117</v>
      </c>
      <c r="J91" s="30">
        <v>2.093164432124104</v>
      </c>
      <c r="K91" s="81">
        <v>3185.56</v>
      </c>
      <c r="L91" s="81">
        <v>810.513</v>
      </c>
      <c r="M91" s="31">
        <v>2.54433443413403</v>
      </c>
      <c r="N91" s="178">
        <v>711.82</v>
      </c>
      <c r="O91" s="81">
        <v>57.146</v>
      </c>
      <c r="P91" s="30">
        <v>0.8028153184793908</v>
      </c>
      <c r="Q91" s="82"/>
      <c r="R91" s="82"/>
      <c r="S91" s="30"/>
      <c r="T91" s="81">
        <v>711.82</v>
      </c>
      <c r="U91" s="81">
        <v>57.146</v>
      </c>
      <c r="V91" s="31">
        <v>0.8028153184793908</v>
      </c>
      <c r="W91" s="101">
        <v>7126.41</v>
      </c>
      <c r="X91" s="29">
        <v>1953.382</v>
      </c>
      <c r="Y91" s="31">
        <v>2.7410463332870267</v>
      </c>
      <c r="Z91" s="101">
        <v>7126.41</v>
      </c>
      <c r="AA91" s="29">
        <v>1953.382</v>
      </c>
      <c r="AB91" s="163">
        <v>2.7410463332870267</v>
      </c>
      <c r="AC91" s="154"/>
    </row>
    <row r="92" spans="1:29" ht="12.75">
      <c r="A92" s="177" t="s">
        <v>106</v>
      </c>
      <c r="B92" s="111">
        <v>0.36</v>
      </c>
      <c r="C92" s="86">
        <v>0.228</v>
      </c>
      <c r="D92" s="31">
        <v>6.333333333333334</v>
      </c>
      <c r="E92" s="111">
        <v>0.35</v>
      </c>
      <c r="F92" s="86">
        <v>0.144</v>
      </c>
      <c r="G92" s="30">
        <v>4.114285714285714</v>
      </c>
      <c r="H92" s="83">
        <v>3.8</v>
      </c>
      <c r="I92" s="83">
        <v>2.845</v>
      </c>
      <c r="J92" s="30">
        <v>7.486842105263158</v>
      </c>
      <c r="K92" s="83">
        <v>4.15</v>
      </c>
      <c r="L92" s="83">
        <v>2.989</v>
      </c>
      <c r="M92" s="31">
        <v>7.202409638554216</v>
      </c>
      <c r="N92" s="111"/>
      <c r="O92" s="82"/>
      <c r="P92" s="82"/>
      <c r="Q92" s="82"/>
      <c r="R92" s="82"/>
      <c r="S92" s="30"/>
      <c r="T92" s="82"/>
      <c r="U92" s="82"/>
      <c r="V92" s="193"/>
      <c r="W92" s="106">
        <v>4.51</v>
      </c>
      <c r="X92" s="72">
        <v>3.217</v>
      </c>
      <c r="Y92" s="31">
        <v>7.133037694013304</v>
      </c>
      <c r="Z92" s="106">
        <v>4.51</v>
      </c>
      <c r="AA92" s="72">
        <v>3.217</v>
      </c>
      <c r="AB92" s="163">
        <v>7.1330376940133045</v>
      </c>
      <c r="AC92" s="154"/>
    </row>
    <row r="93" spans="1:29" ht="12.75">
      <c r="A93" s="177" t="s">
        <v>37</v>
      </c>
      <c r="B93" s="111"/>
      <c r="C93" s="82"/>
      <c r="D93" s="193"/>
      <c r="E93" s="111"/>
      <c r="F93" s="82"/>
      <c r="G93" s="30"/>
      <c r="H93" s="83">
        <v>1.94</v>
      </c>
      <c r="I93" s="83">
        <v>2.134</v>
      </c>
      <c r="J93" s="30">
        <v>11</v>
      </c>
      <c r="K93" s="83">
        <v>1.94</v>
      </c>
      <c r="L93" s="83">
        <v>2.134</v>
      </c>
      <c r="M93" s="31">
        <v>11</v>
      </c>
      <c r="N93" s="111"/>
      <c r="O93" s="82"/>
      <c r="P93" s="82"/>
      <c r="Q93" s="82"/>
      <c r="R93" s="82"/>
      <c r="S93" s="30"/>
      <c r="T93" s="82"/>
      <c r="U93" s="82"/>
      <c r="V93" s="193"/>
      <c r="W93" s="106">
        <v>1.94</v>
      </c>
      <c r="X93" s="72">
        <v>2.134</v>
      </c>
      <c r="Y93" s="31">
        <v>11</v>
      </c>
      <c r="Z93" s="106">
        <v>1.94</v>
      </c>
      <c r="AA93" s="72">
        <v>2.134</v>
      </c>
      <c r="AB93" s="163">
        <v>11</v>
      </c>
      <c r="AC93" s="154"/>
    </row>
    <row r="94" spans="1:29" ht="13.5" thickBot="1">
      <c r="A94" s="182" t="s">
        <v>117</v>
      </c>
      <c r="B94" s="109"/>
      <c r="C94" s="110"/>
      <c r="D94" s="197"/>
      <c r="E94" s="109">
        <v>0.01</v>
      </c>
      <c r="F94" s="110">
        <v>0.001</v>
      </c>
      <c r="G94" s="36">
        <v>1</v>
      </c>
      <c r="H94" s="84"/>
      <c r="I94" s="84"/>
      <c r="J94" s="36"/>
      <c r="K94" s="199">
        <v>0.01</v>
      </c>
      <c r="L94" s="199">
        <v>0.001</v>
      </c>
      <c r="M94" s="37">
        <v>1</v>
      </c>
      <c r="N94" s="109"/>
      <c r="O94" s="110"/>
      <c r="P94" s="110"/>
      <c r="Q94" s="110"/>
      <c r="R94" s="110"/>
      <c r="S94" s="36"/>
      <c r="T94" s="110"/>
      <c r="U94" s="110"/>
      <c r="V94" s="197"/>
      <c r="W94" s="200">
        <v>0.01</v>
      </c>
      <c r="X94" s="201">
        <v>0.001</v>
      </c>
      <c r="Y94" s="37">
        <v>1</v>
      </c>
      <c r="Z94" s="198">
        <v>0.01</v>
      </c>
      <c r="AA94" s="201">
        <v>0.001</v>
      </c>
      <c r="AB94" s="166">
        <v>1</v>
      </c>
      <c r="AC94" s="154"/>
    </row>
    <row r="95" spans="1:29" ht="12.75">
      <c r="A95" s="174" t="s">
        <v>66</v>
      </c>
      <c r="B95" s="175">
        <v>16.11</v>
      </c>
      <c r="C95" s="120">
        <v>4.636</v>
      </c>
      <c r="D95" s="27">
        <v>2.8777157045313473</v>
      </c>
      <c r="E95" s="175">
        <v>92.66</v>
      </c>
      <c r="F95" s="119">
        <v>54.884</v>
      </c>
      <c r="G95" s="26">
        <v>5.923159939563998</v>
      </c>
      <c r="H95" s="119">
        <v>116.12</v>
      </c>
      <c r="I95" s="119">
        <v>38.416</v>
      </c>
      <c r="J95" s="26">
        <v>3.3083017568033064</v>
      </c>
      <c r="K95" s="119">
        <v>208.78</v>
      </c>
      <c r="L95" s="119">
        <v>93.3</v>
      </c>
      <c r="M95" s="27">
        <v>4.468818852380496</v>
      </c>
      <c r="N95" s="14"/>
      <c r="O95" s="108"/>
      <c r="P95" s="108"/>
      <c r="Q95" s="108"/>
      <c r="R95" s="108"/>
      <c r="S95" s="108"/>
      <c r="T95" s="108"/>
      <c r="U95" s="137"/>
      <c r="V95" s="192"/>
      <c r="W95" s="98">
        <v>224.89</v>
      </c>
      <c r="X95" s="25">
        <v>97.93599999999999</v>
      </c>
      <c r="Y95" s="27">
        <v>4.354840144070434</v>
      </c>
      <c r="Z95" s="98">
        <v>224.89</v>
      </c>
      <c r="AA95" s="25">
        <v>97.936</v>
      </c>
      <c r="AB95" s="162">
        <v>4.354840144070435</v>
      </c>
      <c r="AC95" s="161"/>
    </row>
    <row r="96" spans="1:29" ht="12.75">
      <c r="A96" s="177" t="s">
        <v>1</v>
      </c>
      <c r="B96" s="178"/>
      <c r="C96" s="83"/>
      <c r="D96" s="193"/>
      <c r="E96" s="180">
        <v>2.22</v>
      </c>
      <c r="F96" s="83">
        <v>2.154</v>
      </c>
      <c r="G96" s="30">
        <v>9.702702702702702</v>
      </c>
      <c r="H96" s="83">
        <v>1.35</v>
      </c>
      <c r="I96" s="83">
        <v>1.523</v>
      </c>
      <c r="J96" s="30">
        <v>11.281481481481478</v>
      </c>
      <c r="K96" s="83">
        <v>3.57</v>
      </c>
      <c r="L96" s="83">
        <v>3.677</v>
      </c>
      <c r="M96" s="31">
        <v>10.299719887955183</v>
      </c>
      <c r="N96" s="111"/>
      <c r="O96" s="82"/>
      <c r="P96" s="82"/>
      <c r="Q96" s="82"/>
      <c r="R96" s="82"/>
      <c r="S96" s="82"/>
      <c r="T96" s="82"/>
      <c r="U96" s="86"/>
      <c r="V96" s="193"/>
      <c r="W96" s="106">
        <v>3.57</v>
      </c>
      <c r="X96" s="72">
        <v>3.677</v>
      </c>
      <c r="Y96" s="31">
        <v>10.299719887955183</v>
      </c>
      <c r="Z96" s="106">
        <v>3.57</v>
      </c>
      <c r="AA96" s="72">
        <v>3.677</v>
      </c>
      <c r="AB96" s="163">
        <v>10.299719887955183</v>
      </c>
      <c r="AC96" s="154"/>
    </row>
    <row r="97" spans="1:29" ht="12.75">
      <c r="A97" s="177" t="s">
        <v>7</v>
      </c>
      <c r="B97" s="178">
        <v>16.11</v>
      </c>
      <c r="C97" s="83">
        <v>4.636</v>
      </c>
      <c r="D97" s="31">
        <v>2.8777157045313473</v>
      </c>
      <c r="E97" s="178">
        <v>90.43</v>
      </c>
      <c r="F97" s="81">
        <v>52.729</v>
      </c>
      <c r="G97" s="30">
        <v>5.830918942828706</v>
      </c>
      <c r="H97" s="81">
        <v>114.77</v>
      </c>
      <c r="I97" s="81">
        <v>36.893</v>
      </c>
      <c r="J97" s="30">
        <v>3.2145159884987367</v>
      </c>
      <c r="K97" s="81">
        <v>205.2</v>
      </c>
      <c r="L97" s="81">
        <v>89.622</v>
      </c>
      <c r="M97" s="31">
        <v>4.367543859649123</v>
      </c>
      <c r="N97" s="111"/>
      <c r="O97" s="82"/>
      <c r="P97" s="82"/>
      <c r="Q97" s="82"/>
      <c r="R97" s="82"/>
      <c r="S97" s="82"/>
      <c r="T97" s="82"/>
      <c r="U97" s="86"/>
      <c r="V97" s="193"/>
      <c r="W97" s="101">
        <v>221.31</v>
      </c>
      <c r="X97" s="29">
        <v>94.258</v>
      </c>
      <c r="Y97" s="31">
        <v>4.2590935791423785</v>
      </c>
      <c r="Z97" s="101">
        <v>221.31</v>
      </c>
      <c r="AA97" s="29">
        <v>94.258</v>
      </c>
      <c r="AB97" s="163">
        <v>4.2590935791423785</v>
      </c>
      <c r="AC97" s="154"/>
    </row>
    <row r="98" spans="1:29" ht="13.5" thickBot="1">
      <c r="A98" s="182" t="s">
        <v>141</v>
      </c>
      <c r="B98" s="183"/>
      <c r="C98" s="91"/>
      <c r="D98" s="197"/>
      <c r="E98" s="109">
        <v>0.01</v>
      </c>
      <c r="F98" s="199">
        <v>0.001</v>
      </c>
      <c r="G98" s="36">
        <v>1</v>
      </c>
      <c r="H98" s="84"/>
      <c r="I98" s="84"/>
      <c r="J98" s="36"/>
      <c r="K98" s="199">
        <v>0.01</v>
      </c>
      <c r="L98" s="199">
        <v>0.001</v>
      </c>
      <c r="M98" s="37">
        <v>1</v>
      </c>
      <c r="N98" s="109"/>
      <c r="O98" s="110"/>
      <c r="P98" s="110"/>
      <c r="Q98" s="110"/>
      <c r="R98" s="110"/>
      <c r="S98" s="110"/>
      <c r="T98" s="110"/>
      <c r="U98" s="136"/>
      <c r="V98" s="197"/>
      <c r="W98" s="198">
        <v>0.01</v>
      </c>
      <c r="X98" s="201">
        <v>0.001</v>
      </c>
      <c r="Y98" s="37">
        <v>1</v>
      </c>
      <c r="Z98" s="198">
        <v>0.01</v>
      </c>
      <c r="AA98" s="201">
        <v>0.001</v>
      </c>
      <c r="AB98" s="166">
        <v>1</v>
      </c>
      <c r="AC98" s="154"/>
    </row>
    <row r="99" spans="1:29" ht="12.75">
      <c r="A99" s="174" t="s">
        <v>67</v>
      </c>
      <c r="B99" s="175">
        <v>36.75</v>
      </c>
      <c r="C99" s="120">
        <v>7.337</v>
      </c>
      <c r="D99" s="27">
        <v>1.9964625850340134</v>
      </c>
      <c r="E99" s="175">
        <v>60.56</v>
      </c>
      <c r="F99" s="119">
        <v>71.6</v>
      </c>
      <c r="G99" s="26">
        <v>11.822985468956407</v>
      </c>
      <c r="H99" s="119">
        <v>69.85</v>
      </c>
      <c r="I99" s="119">
        <v>17.252</v>
      </c>
      <c r="J99" s="26">
        <v>2.4698639942734433</v>
      </c>
      <c r="K99" s="119">
        <v>130.41</v>
      </c>
      <c r="L99" s="119">
        <v>88.852</v>
      </c>
      <c r="M99" s="27">
        <v>6.813281190092785</v>
      </c>
      <c r="N99" s="14">
        <v>0.09</v>
      </c>
      <c r="O99" s="137">
        <v>0.417</v>
      </c>
      <c r="P99" s="26">
        <v>46.33333333333333</v>
      </c>
      <c r="Q99" s="108"/>
      <c r="R99" s="108"/>
      <c r="S99" s="108"/>
      <c r="T99" s="108">
        <v>0.09</v>
      </c>
      <c r="U99" s="137">
        <v>0.417</v>
      </c>
      <c r="V99" s="27">
        <v>46.33333333333333</v>
      </c>
      <c r="W99" s="98">
        <v>167.25</v>
      </c>
      <c r="X99" s="25">
        <v>96.60600000000001</v>
      </c>
      <c r="Y99" s="27">
        <v>5.7761434977578485</v>
      </c>
      <c r="Z99" s="98">
        <v>167.25</v>
      </c>
      <c r="AA99" s="25">
        <v>96.606</v>
      </c>
      <c r="AB99" s="162">
        <v>5.776143497757848</v>
      </c>
      <c r="AC99" s="161"/>
    </row>
    <row r="100" spans="1:29" ht="13.5" thickBot="1">
      <c r="A100" s="182" t="s">
        <v>3</v>
      </c>
      <c r="B100" s="183">
        <v>36.75</v>
      </c>
      <c r="C100" s="91">
        <v>7.337</v>
      </c>
      <c r="D100" s="37">
        <v>1.9964625850340134</v>
      </c>
      <c r="E100" s="183">
        <v>60.56</v>
      </c>
      <c r="F100" s="84">
        <v>71.6</v>
      </c>
      <c r="G100" s="36">
        <v>11.822985468956407</v>
      </c>
      <c r="H100" s="84">
        <v>69.85</v>
      </c>
      <c r="I100" s="84">
        <v>17.252</v>
      </c>
      <c r="J100" s="36">
        <v>2.4698639942734433</v>
      </c>
      <c r="K100" s="84">
        <v>130.41</v>
      </c>
      <c r="L100" s="84">
        <v>88.852</v>
      </c>
      <c r="M100" s="37">
        <v>6.813281190092785</v>
      </c>
      <c r="N100" s="109">
        <v>0.09</v>
      </c>
      <c r="O100" s="136">
        <v>0.417</v>
      </c>
      <c r="P100" s="36">
        <v>46.33333333333333</v>
      </c>
      <c r="Q100" s="110"/>
      <c r="R100" s="110"/>
      <c r="S100" s="110"/>
      <c r="T100" s="110">
        <v>0.09</v>
      </c>
      <c r="U100" s="136">
        <v>0.417</v>
      </c>
      <c r="V100" s="37">
        <v>46.33333333333333</v>
      </c>
      <c r="W100" s="104">
        <v>167.25</v>
      </c>
      <c r="X100" s="35">
        <v>96.60600000000001</v>
      </c>
      <c r="Y100" s="37">
        <v>5.7761434977578485</v>
      </c>
      <c r="Z100" s="104">
        <v>167.25</v>
      </c>
      <c r="AA100" s="35">
        <v>96.606</v>
      </c>
      <c r="AB100" s="166">
        <v>5.776143497757848</v>
      </c>
      <c r="AC100" s="154"/>
    </row>
    <row r="101" spans="1:29" ht="12.75">
      <c r="A101" s="156"/>
      <c r="B101" s="154"/>
      <c r="C101" s="154"/>
      <c r="D101" s="154"/>
      <c r="E101" s="154"/>
      <c r="F101" s="154"/>
      <c r="G101" s="154"/>
      <c r="H101" s="167"/>
      <c r="I101" s="167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</row>
    <row r="102" spans="1:29" ht="12.75">
      <c r="A102" s="156"/>
      <c r="B102" s="154"/>
      <c r="C102" s="154"/>
      <c r="D102" s="154"/>
      <c r="E102" s="154"/>
      <c r="F102" s="154"/>
      <c r="G102" s="154"/>
      <c r="H102" s="167"/>
      <c r="I102" s="167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</row>
    <row r="103" spans="1:29" ht="12.75">
      <c r="A103" s="156"/>
      <c r="B103" s="154"/>
      <c r="C103" s="154"/>
      <c r="D103" s="154"/>
      <c r="E103" s="154"/>
      <c r="F103" s="154"/>
      <c r="G103" s="154"/>
      <c r="H103" s="167"/>
      <c r="I103" s="167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</row>
  </sheetData>
  <sheetProtection/>
  <mergeCells count="14">
    <mergeCell ref="B3:D3"/>
    <mergeCell ref="E3:G3"/>
    <mergeCell ref="H3:J3"/>
    <mergeCell ref="K3:M3"/>
    <mergeCell ref="N3:P3"/>
    <mergeCell ref="Q3:S3"/>
    <mergeCell ref="T3:V3"/>
    <mergeCell ref="A4:A5"/>
    <mergeCell ref="A1:AB1"/>
    <mergeCell ref="B2:D2"/>
    <mergeCell ref="E2:M2"/>
    <mergeCell ref="N2:V2"/>
    <mergeCell ref="W2:Y3"/>
    <mergeCell ref="Z2:AB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04"/>
  <sheetViews>
    <sheetView zoomScalePageLayoutView="0" workbookViewId="0" topLeftCell="A1">
      <pane xSplit="1" ySplit="33" topLeftCell="S34" activePane="bottomRight" state="frozen"/>
      <selection pane="topLeft" activeCell="A1" sqref="A1"/>
      <selection pane="topRight" activeCell="B1" sqref="B1"/>
      <selection pane="bottomLeft" activeCell="A34" sqref="A34"/>
      <selection pane="bottomRight" activeCell="Z31" sqref="Z31:AB31"/>
    </sheetView>
  </sheetViews>
  <sheetFormatPr defaultColWidth="9.140625" defaultRowHeight="12.75"/>
  <cols>
    <col min="1" max="1" width="23.57421875" style="203" bestFit="1" customWidth="1"/>
    <col min="2" max="16384" width="9.140625" style="203" customWidth="1"/>
  </cols>
  <sheetData>
    <row r="1" spans="1:29" ht="15.75" thickBot="1">
      <c r="A1" s="415" t="s">
        <v>136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202"/>
    </row>
    <row r="2" spans="1:29" ht="12.75">
      <c r="A2" s="204" t="s">
        <v>76</v>
      </c>
      <c r="B2" s="416" t="s">
        <v>72</v>
      </c>
      <c r="C2" s="417"/>
      <c r="D2" s="418"/>
      <c r="E2" s="416" t="s">
        <v>73</v>
      </c>
      <c r="F2" s="417"/>
      <c r="G2" s="417"/>
      <c r="H2" s="417"/>
      <c r="I2" s="417"/>
      <c r="J2" s="417"/>
      <c r="K2" s="417"/>
      <c r="L2" s="417"/>
      <c r="M2" s="418"/>
      <c r="N2" s="416" t="s">
        <v>74</v>
      </c>
      <c r="O2" s="417"/>
      <c r="P2" s="417"/>
      <c r="Q2" s="417"/>
      <c r="R2" s="417"/>
      <c r="S2" s="417"/>
      <c r="T2" s="417"/>
      <c r="U2" s="417"/>
      <c r="V2" s="418"/>
      <c r="W2" s="419" t="s">
        <v>131</v>
      </c>
      <c r="X2" s="420"/>
      <c r="Y2" s="421"/>
      <c r="Z2" s="419" t="s">
        <v>75</v>
      </c>
      <c r="AA2" s="420"/>
      <c r="AB2" s="421"/>
      <c r="AC2" s="205"/>
    </row>
    <row r="3" spans="1:29" ht="12.75">
      <c r="A3" s="206" t="s">
        <v>132</v>
      </c>
      <c r="B3" s="425" t="s">
        <v>133</v>
      </c>
      <c r="C3" s="413"/>
      <c r="D3" s="414"/>
      <c r="E3" s="425" t="s">
        <v>134</v>
      </c>
      <c r="F3" s="413"/>
      <c r="G3" s="413"/>
      <c r="H3" s="413" t="s">
        <v>135</v>
      </c>
      <c r="I3" s="413"/>
      <c r="J3" s="413"/>
      <c r="K3" s="413" t="s">
        <v>133</v>
      </c>
      <c r="L3" s="413"/>
      <c r="M3" s="414"/>
      <c r="N3" s="425" t="s">
        <v>134</v>
      </c>
      <c r="O3" s="413"/>
      <c r="P3" s="413"/>
      <c r="Q3" s="413" t="s">
        <v>135</v>
      </c>
      <c r="R3" s="413"/>
      <c r="S3" s="413"/>
      <c r="T3" s="413" t="s">
        <v>133</v>
      </c>
      <c r="U3" s="413"/>
      <c r="V3" s="414"/>
      <c r="W3" s="422"/>
      <c r="X3" s="423"/>
      <c r="Y3" s="424"/>
      <c r="Z3" s="422"/>
      <c r="AA3" s="423"/>
      <c r="AB3" s="424"/>
      <c r="AC3" s="210"/>
    </row>
    <row r="4" spans="1:29" ht="12.75">
      <c r="A4" s="426" t="s">
        <v>77</v>
      </c>
      <c r="B4" s="207" t="s">
        <v>78</v>
      </c>
      <c r="C4" s="208" t="s">
        <v>79</v>
      </c>
      <c r="D4" s="209" t="s">
        <v>62</v>
      </c>
      <c r="E4" s="207" t="s">
        <v>78</v>
      </c>
      <c r="F4" s="208" t="s">
        <v>79</v>
      </c>
      <c r="G4" s="208" t="s">
        <v>62</v>
      </c>
      <c r="H4" s="208" t="s">
        <v>78</v>
      </c>
      <c r="I4" s="208" t="s">
        <v>79</v>
      </c>
      <c r="J4" s="208" t="s">
        <v>62</v>
      </c>
      <c r="K4" s="208" t="s">
        <v>78</v>
      </c>
      <c r="L4" s="208" t="s">
        <v>79</v>
      </c>
      <c r="M4" s="209" t="s">
        <v>62</v>
      </c>
      <c r="N4" s="207" t="s">
        <v>78</v>
      </c>
      <c r="O4" s="208" t="s">
        <v>79</v>
      </c>
      <c r="P4" s="208" t="s">
        <v>62</v>
      </c>
      <c r="Q4" s="208" t="s">
        <v>78</v>
      </c>
      <c r="R4" s="208" t="s">
        <v>79</v>
      </c>
      <c r="S4" s="208" t="s">
        <v>62</v>
      </c>
      <c r="T4" s="208" t="s">
        <v>78</v>
      </c>
      <c r="U4" s="208" t="s">
        <v>79</v>
      </c>
      <c r="V4" s="209" t="s">
        <v>62</v>
      </c>
      <c r="W4" s="207" t="s">
        <v>78</v>
      </c>
      <c r="X4" s="208" t="s">
        <v>79</v>
      </c>
      <c r="Y4" s="209" t="s">
        <v>62</v>
      </c>
      <c r="Z4" s="207" t="s">
        <v>78</v>
      </c>
      <c r="AA4" s="208" t="s">
        <v>79</v>
      </c>
      <c r="AB4" s="209" t="s">
        <v>62</v>
      </c>
      <c r="AC4" s="210"/>
    </row>
    <row r="5" spans="1:29" ht="13.5" thickBot="1">
      <c r="A5" s="427"/>
      <c r="B5" s="211" t="s">
        <v>70</v>
      </c>
      <c r="C5" s="212" t="s">
        <v>71</v>
      </c>
      <c r="D5" s="213" t="s">
        <v>80</v>
      </c>
      <c r="E5" s="211" t="s">
        <v>70</v>
      </c>
      <c r="F5" s="212" t="s">
        <v>71</v>
      </c>
      <c r="G5" s="212" t="s">
        <v>80</v>
      </c>
      <c r="H5" s="212" t="s">
        <v>70</v>
      </c>
      <c r="I5" s="212" t="s">
        <v>71</v>
      </c>
      <c r="J5" s="212" t="s">
        <v>80</v>
      </c>
      <c r="K5" s="212" t="s">
        <v>70</v>
      </c>
      <c r="L5" s="212" t="s">
        <v>71</v>
      </c>
      <c r="M5" s="213" t="s">
        <v>80</v>
      </c>
      <c r="N5" s="211" t="s">
        <v>70</v>
      </c>
      <c r="O5" s="212" t="s">
        <v>71</v>
      </c>
      <c r="P5" s="212" t="s">
        <v>80</v>
      </c>
      <c r="Q5" s="212" t="s">
        <v>70</v>
      </c>
      <c r="R5" s="212" t="s">
        <v>71</v>
      </c>
      <c r="S5" s="212" t="s">
        <v>80</v>
      </c>
      <c r="T5" s="212" t="s">
        <v>70</v>
      </c>
      <c r="U5" s="212" t="s">
        <v>71</v>
      </c>
      <c r="V5" s="213" t="s">
        <v>80</v>
      </c>
      <c r="W5" s="211" t="s">
        <v>70</v>
      </c>
      <c r="X5" s="212" t="s">
        <v>71</v>
      </c>
      <c r="Y5" s="213" t="s">
        <v>80</v>
      </c>
      <c r="Z5" s="211" t="s">
        <v>70</v>
      </c>
      <c r="AA5" s="212" t="s">
        <v>71</v>
      </c>
      <c r="AB5" s="213" t="s">
        <v>80</v>
      </c>
      <c r="AC5" s="214"/>
    </row>
    <row r="6" spans="1:29" ht="13.5" thickBot="1">
      <c r="A6" s="215" t="s">
        <v>61</v>
      </c>
      <c r="B6" s="216">
        <v>51392.93</v>
      </c>
      <c r="C6" s="217">
        <v>9864.207</v>
      </c>
      <c r="D6" s="218">
        <v>1.9193704270217713</v>
      </c>
      <c r="E6" s="216">
        <v>113122.23</v>
      </c>
      <c r="F6" s="217">
        <v>19271.197</v>
      </c>
      <c r="G6" s="219">
        <v>1.7035729405263669</v>
      </c>
      <c r="H6" s="217">
        <v>70334.24</v>
      </c>
      <c r="I6" s="217">
        <v>11309.054</v>
      </c>
      <c r="J6" s="219">
        <v>1.6079016422157968</v>
      </c>
      <c r="K6" s="217">
        <v>183456.47</v>
      </c>
      <c r="L6" s="217">
        <v>30580.251</v>
      </c>
      <c r="M6" s="218">
        <v>1.6668941139006983</v>
      </c>
      <c r="N6" s="216">
        <v>250330.04</v>
      </c>
      <c r="O6" s="217">
        <v>17135.435</v>
      </c>
      <c r="P6" s="219">
        <v>0.6845137323510995</v>
      </c>
      <c r="Q6" s="217">
        <v>28844.25</v>
      </c>
      <c r="R6" s="217">
        <v>2535.838</v>
      </c>
      <c r="S6" s="219">
        <v>0.8791485304696778</v>
      </c>
      <c r="T6" s="217">
        <v>279174.29</v>
      </c>
      <c r="U6" s="217">
        <v>19671.273</v>
      </c>
      <c r="V6" s="218">
        <v>0.7046233734488947</v>
      </c>
      <c r="W6" s="216">
        <v>514023.69</v>
      </c>
      <c r="X6" s="217">
        <v>60115.73100000001</v>
      </c>
      <c r="Y6" s="218">
        <v>1.1695128487171478</v>
      </c>
      <c r="Z6" s="220">
        <v>631839.34</v>
      </c>
      <c r="AA6" s="221">
        <v>73172.8</v>
      </c>
      <c r="AB6" s="222">
        <v>1.1580918655682313</v>
      </c>
      <c r="AC6" s="223"/>
    </row>
    <row r="7" spans="1:31" ht="12.75">
      <c r="A7" s="224" t="s">
        <v>63</v>
      </c>
      <c r="B7" s="225">
        <v>42067.82</v>
      </c>
      <c r="C7" s="226">
        <v>7645.849</v>
      </c>
      <c r="D7" s="227">
        <v>1.817505399614242</v>
      </c>
      <c r="E7" s="225">
        <v>91722.23</v>
      </c>
      <c r="F7" s="226">
        <v>13593.109</v>
      </c>
      <c r="G7" s="228">
        <v>1.481986318910912</v>
      </c>
      <c r="H7" s="226">
        <v>49001.62</v>
      </c>
      <c r="I7" s="226">
        <v>6011.514</v>
      </c>
      <c r="J7" s="228">
        <v>1.2267990323585218</v>
      </c>
      <c r="K7" s="226">
        <v>140723.85</v>
      </c>
      <c r="L7" s="226">
        <v>19604.623</v>
      </c>
      <c r="M7" s="227">
        <v>1.3931272488636433</v>
      </c>
      <c r="N7" s="225">
        <v>241981.67</v>
      </c>
      <c r="O7" s="226">
        <v>16384.681</v>
      </c>
      <c r="P7" s="228">
        <v>0.6771042203320607</v>
      </c>
      <c r="Q7" s="226">
        <v>28606.06</v>
      </c>
      <c r="R7" s="226">
        <v>2493.532</v>
      </c>
      <c r="S7" s="228">
        <v>0.8716796371118567</v>
      </c>
      <c r="T7" s="226">
        <v>270587.73</v>
      </c>
      <c r="U7" s="226">
        <v>18878.213</v>
      </c>
      <c r="V7" s="227">
        <v>0.6976743919615276</v>
      </c>
      <c r="W7" s="225">
        <v>453379.4</v>
      </c>
      <c r="X7" s="226">
        <v>46128.685</v>
      </c>
      <c r="Y7" s="227">
        <v>1.0174411320849601</v>
      </c>
      <c r="Z7" s="225">
        <v>571194.93</v>
      </c>
      <c r="AA7" s="226">
        <v>59185.72300000001</v>
      </c>
      <c r="AB7" s="229">
        <v>1.0361738154783693</v>
      </c>
      <c r="AC7" s="223"/>
      <c r="AD7" s="230">
        <f>Z7/Z$6</f>
        <v>0.9040192559076807</v>
      </c>
      <c r="AE7" s="230">
        <f>AA7/AA$6</f>
        <v>0.8088486842105265</v>
      </c>
    </row>
    <row r="8" spans="1:31" ht="12.75">
      <c r="A8" s="231" t="s">
        <v>2</v>
      </c>
      <c r="B8" s="232">
        <v>125.6</v>
      </c>
      <c r="C8" s="233">
        <v>13.417</v>
      </c>
      <c r="D8" s="234">
        <v>1.0682324840764332</v>
      </c>
      <c r="E8" s="232">
        <v>3675.09</v>
      </c>
      <c r="F8" s="233">
        <v>518.169</v>
      </c>
      <c r="G8" s="235">
        <v>1.4099491441025933</v>
      </c>
      <c r="H8" s="233"/>
      <c r="I8" s="233"/>
      <c r="J8" s="235"/>
      <c r="K8" s="233">
        <v>3675.09</v>
      </c>
      <c r="L8" s="233">
        <v>518.169</v>
      </c>
      <c r="M8" s="234">
        <v>1.4099491441025933</v>
      </c>
      <c r="N8" s="232">
        <v>7045.47</v>
      </c>
      <c r="O8" s="233">
        <v>597.779</v>
      </c>
      <c r="P8" s="235">
        <v>0.8484586549939179</v>
      </c>
      <c r="Q8" s="233">
        <v>501.58</v>
      </c>
      <c r="R8" s="233">
        <v>40.572</v>
      </c>
      <c r="S8" s="235">
        <v>0.8088839267913395</v>
      </c>
      <c r="T8" s="233">
        <v>7547.05</v>
      </c>
      <c r="U8" s="233">
        <v>638.351</v>
      </c>
      <c r="V8" s="234">
        <v>0.8458285025274775</v>
      </c>
      <c r="W8" s="232">
        <v>11347.74</v>
      </c>
      <c r="X8" s="233">
        <v>1169.937</v>
      </c>
      <c r="Y8" s="234">
        <v>1.0309867867963134</v>
      </c>
      <c r="Z8" s="236">
        <v>24459.01</v>
      </c>
      <c r="AA8" s="237">
        <v>2653.258</v>
      </c>
      <c r="AB8" s="238">
        <v>1.084777347897564</v>
      </c>
      <c r="AC8" s="239"/>
      <c r="AD8" s="230">
        <f aca="true" t="shared" si="0" ref="AD8:AD71">Z8/Z$6</f>
        <v>0.03871080581971993</v>
      </c>
      <c r="AE8" s="230">
        <f aca="true" t="shared" si="1" ref="AE8:AE71">AA8/AA$6</f>
        <v>0.036260167712592654</v>
      </c>
    </row>
    <row r="9" spans="1:31" ht="12.75">
      <c r="A9" s="231" t="s">
        <v>5</v>
      </c>
      <c r="B9" s="232">
        <v>84.54</v>
      </c>
      <c r="C9" s="233">
        <v>25.574</v>
      </c>
      <c r="D9" s="234">
        <v>3.0250768866808606</v>
      </c>
      <c r="E9" s="232">
        <v>198.63</v>
      </c>
      <c r="F9" s="233">
        <v>34.718</v>
      </c>
      <c r="G9" s="235">
        <v>1.747872929567538</v>
      </c>
      <c r="H9" s="233">
        <v>30.65</v>
      </c>
      <c r="I9" s="240">
        <v>5.732</v>
      </c>
      <c r="J9" s="235">
        <v>1.8701468189233281</v>
      </c>
      <c r="K9" s="233">
        <v>229.28</v>
      </c>
      <c r="L9" s="233">
        <v>40.45</v>
      </c>
      <c r="M9" s="234">
        <v>1.7642184228890438</v>
      </c>
      <c r="N9" s="232"/>
      <c r="O9" s="233"/>
      <c r="P9" s="235"/>
      <c r="Q9" s="233"/>
      <c r="R9" s="233"/>
      <c r="S9" s="235"/>
      <c r="T9" s="233"/>
      <c r="U9" s="233"/>
      <c r="V9" s="234"/>
      <c r="W9" s="232">
        <v>313.82</v>
      </c>
      <c r="X9" s="233">
        <v>66.024</v>
      </c>
      <c r="Y9" s="234">
        <v>2.103881205786757</v>
      </c>
      <c r="Z9" s="236">
        <v>1302.31</v>
      </c>
      <c r="AA9" s="237">
        <v>181.42</v>
      </c>
      <c r="AB9" s="238">
        <v>1.3930630955763221</v>
      </c>
      <c r="AC9" s="239"/>
      <c r="AD9" s="230">
        <f t="shared" si="0"/>
        <v>0.002061141048925507</v>
      </c>
      <c r="AE9" s="230">
        <f t="shared" si="1"/>
        <v>0.0024793365840858894</v>
      </c>
    </row>
    <row r="10" spans="1:31" ht="12.75">
      <c r="A10" s="231" t="s">
        <v>6</v>
      </c>
      <c r="B10" s="232"/>
      <c r="C10" s="233"/>
      <c r="D10" s="234"/>
      <c r="E10" s="232">
        <v>166.86</v>
      </c>
      <c r="F10" s="233">
        <v>44.851</v>
      </c>
      <c r="G10" s="235">
        <v>2.687941987294738</v>
      </c>
      <c r="H10" s="233"/>
      <c r="I10" s="233"/>
      <c r="J10" s="235"/>
      <c r="K10" s="233">
        <v>166.86</v>
      </c>
      <c r="L10" s="233">
        <v>44.851</v>
      </c>
      <c r="M10" s="234">
        <v>2.687941987294738</v>
      </c>
      <c r="N10" s="232"/>
      <c r="O10" s="233"/>
      <c r="P10" s="235"/>
      <c r="Q10" s="233"/>
      <c r="R10" s="233"/>
      <c r="S10" s="235"/>
      <c r="T10" s="233"/>
      <c r="U10" s="233"/>
      <c r="V10" s="234"/>
      <c r="W10" s="232">
        <v>166.86</v>
      </c>
      <c r="X10" s="233">
        <v>44.851</v>
      </c>
      <c r="Y10" s="234">
        <v>2.687941987294738</v>
      </c>
      <c r="Z10" s="236">
        <v>976.42</v>
      </c>
      <c r="AA10" s="237">
        <v>140.393</v>
      </c>
      <c r="AB10" s="238">
        <v>1.437834128756068</v>
      </c>
      <c r="AC10" s="239"/>
      <c r="AD10" s="230">
        <f t="shared" si="0"/>
        <v>0.0015453611989402242</v>
      </c>
      <c r="AE10" s="230">
        <f t="shared" si="1"/>
        <v>0.001918650099490521</v>
      </c>
    </row>
    <row r="11" spans="1:31" ht="12.75">
      <c r="A11" s="231" t="s">
        <v>85</v>
      </c>
      <c r="B11" s="232"/>
      <c r="C11" s="233"/>
      <c r="D11" s="234"/>
      <c r="E11" s="241">
        <v>3.48</v>
      </c>
      <c r="F11" s="240">
        <v>3.47</v>
      </c>
      <c r="G11" s="235">
        <v>9.971264367816094</v>
      </c>
      <c r="H11" s="233"/>
      <c r="I11" s="233"/>
      <c r="J11" s="235"/>
      <c r="K11" s="240">
        <v>3.48</v>
      </c>
      <c r="L11" s="240">
        <v>3.47</v>
      </c>
      <c r="M11" s="234">
        <v>9.971264367816094</v>
      </c>
      <c r="N11" s="232"/>
      <c r="O11" s="233"/>
      <c r="P11" s="235"/>
      <c r="Q11" s="233"/>
      <c r="R11" s="233"/>
      <c r="S11" s="235"/>
      <c r="T11" s="233"/>
      <c r="U11" s="233"/>
      <c r="V11" s="234"/>
      <c r="W11" s="241">
        <v>3.48</v>
      </c>
      <c r="X11" s="240">
        <v>3.47</v>
      </c>
      <c r="Y11" s="234">
        <v>9.971264367816094</v>
      </c>
      <c r="Z11" s="236">
        <v>339.88</v>
      </c>
      <c r="AA11" s="237">
        <v>44.123</v>
      </c>
      <c r="AB11" s="238">
        <v>1.2981934800517831</v>
      </c>
      <c r="AC11" s="239"/>
      <c r="AD11" s="230">
        <f t="shared" si="0"/>
        <v>0.0005379215545521429</v>
      </c>
      <c r="AE11" s="230">
        <f t="shared" si="1"/>
        <v>0.0006029972886099752</v>
      </c>
    </row>
    <row r="12" spans="1:31" s="317" customFormat="1" ht="12.75">
      <c r="A12" s="307" t="s">
        <v>14</v>
      </c>
      <c r="B12" s="308">
        <v>651.5</v>
      </c>
      <c r="C12" s="309">
        <v>96.031</v>
      </c>
      <c r="D12" s="310">
        <v>1.4739984650805835</v>
      </c>
      <c r="E12" s="308">
        <v>22811.15</v>
      </c>
      <c r="F12" s="309">
        <v>3159.36</v>
      </c>
      <c r="G12" s="311">
        <v>1.3850068935586324</v>
      </c>
      <c r="H12" s="309">
        <v>4753.29</v>
      </c>
      <c r="I12" s="309">
        <v>478.363</v>
      </c>
      <c r="J12" s="311">
        <v>1.0063829473901236</v>
      </c>
      <c r="K12" s="309">
        <v>27564.44</v>
      </c>
      <c r="L12" s="309">
        <v>3637.723</v>
      </c>
      <c r="M12" s="310">
        <v>1.3197159093382635</v>
      </c>
      <c r="N12" s="308">
        <v>40473.28</v>
      </c>
      <c r="O12" s="309">
        <v>2601.132</v>
      </c>
      <c r="P12" s="311">
        <v>0.6426788241526261</v>
      </c>
      <c r="Q12" s="309">
        <v>12184.36</v>
      </c>
      <c r="R12" s="309">
        <v>785.172</v>
      </c>
      <c r="S12" s="311">
        <v>0.6444097186885482</v>
      </c>
      <c r="T12" s="309">
        <v>52657.64</v>
      </c>
      <c r="U12" s="309">
        <v>3386.304</v>
      </c>
      <c r="V12" s="310">
        <v>0.6430793328375521</v>
      </c>
      <c r="W12" s="308">
        <v>80873.58</v>
      </c>
      <c r="X12" s="309">
        <v>7120.058</v>
      </c>
      <c r="Y12" s="310">
        <v>0.8803935722889972</v>
      </c>
      <c r="Z12" s="312">
        <v>87426.58</v>
      </c>
      <c r="AA12" s="313">
        <v>7845.385</v>
      </c>
      <c r="AB12" s="314">
        <v>0.8973683975742847</v>
      </c>
      <c r="AC12" s="315"/>
      <c r="AD12" s="316">
        <f t="shared" si="0"/>
        <v>0.1383683706684044</v>
      </c>
      <c r="AE12" s="316">
        <f t="shared" si="1"/>
        <v>0.10721723099293727</v>
      </c>
    </row>
    <row r="13" spans="1:31" ht="12.75">
      <c r="A13" s="231" t="s">
        <v>16</v>
      </c>
      <c r="B13" s="232">
        <v>43.35</v>
      </c>
      <c r="C13" s="233">
        <v>10.438</v>
      </c>
      <c r="D13" s="234">
        <v>2.407843137254902</v>
      </c>
      <c r="E13" s="232">
        <v>37.38</v>
      </c>
      <c r="F13" s="233">
        <v>20.219</v>
      </c>
      <c r="G13" s="235">
        <v>5.409042268592831</v>
      </c>
      <c r="H13" s="240">
        <v>7.36</v>
      </c>
      <c r="I13" s="240">
        <v>1.949</v>
      </c>
      <c r="J13" s="235">
        <v>2.6480978260869565</v>
      </c>
      <c r="K13" s="233">
        <v>44.74</v>
      </c>
      <c r="L13" s="233">
        <v>22.168</v>
      </c>
      <c r="M13" s="234">
        <v>4.954850245864997</v>
      </c>
      <c r="N13" s="232">
        <v>7020</v>
      </c>
      <c r="O13" s="233">
        <v>489.757</v>
      </c>
      <c r="P13" s="235">
        <v>0.6976595441595441</v>
      </c>
      <c r="Q13" s="233">
        <v>700.56</v>
      </c>
      <c r="R13" s="233">
        <v>61.234</v>
      </c>
      <c r="S13" s="235">
        <v>0.8740721708347609</v>
      </c>
      <c r="T13" s="233">
        <v>7720.56</v>
      </c>
      <c r="U13" s="233">
        <v>550.991</v>
      </c>
      <c r="V13" s="234">
        <v>0.7136671433160289</v>
      </c>
      <c r="W13" s="232">
        <v>7808.65</v>
      </c>
      <c r="X13" s="233">
        <v>583.597</v>
      </c>
      <c r="Y13" s="234">
        <v>0.7473724651508262</v>
      </c>
      <c r="Z13" s="236">
        <v>8928.07</v>
      </c>
      <c r="AA13" s="237">
        <v>711.021</v>
      </c>
      <c r="AB13" s="238">
        <v>0.7963882451638483</v>
      </c>
      <c r="AC13" s="242"/>
      <c r="AD13" s="230">
        <f t="shared" si="0"/>
        <v>0.014130285081647495</v>
      </c>
      <c r="AE13" s="230">
        <f t="shared" si="1"/>
        <v>0.009717012332451402</v>
      </c>
    </row>
    <row r="14" spans="1:31" ht="12.75">
      <c r="A14" s="231" t="s">
        <v>18</v>
      </c>
      <c r="B14" s="232">
        <v>11428.17</v>
      </c>
      <c r="C14" s="233">
        <v>1821.233</v>
      </c>
      <c r="D14" s="234">
        <v>1.5936348514241563</v>
      </c>
      <c r="E14" s="232">
        <v>819.01</v>
      </c>
      <c r="F14" s="233">
        <v>132.852</v>
      </c>
      <c r="G14" s="235">
        <v>1.6221047362059071</v>
      </c>
      <c r="H14" s="233">
        <v>176.22</v>
      </c>
      <c r="I14" s="233">
        <v>35.432</v>
      </c>
      <c r="J14" s="235">
        <v>2.010668482578595</v>
      </c>
      <c r="K14" s="233">
        <v>995.23</v>
      </c>
      <c r="L14" s="233">
        <v>168.284</v>
      </c>
      <c r="M14" s="234">
        <v>1.6909056198064767</v>
      </c>
      <c r="N14" s="232"/>
      <c r="O14" s="233"/>
      <c r="P14" s="235"/>
      <c r="Q14" s="233"/>
      <c r="R14" s="233"/>
      <c r="S14" s="235"/>
      <c r="T14" s="233"/>
      <c r="U14" s="233"/>
      <c r="V14" s="234"/>
      <c r="W14" s="232">
        <v>12423.4</v>
      </c>
      <c r="X14" s="233">
        <v>1989.5169999999998</v>
      </c>
      <c r="Y14" s="234">
        <v>1.6014271455479177</v>
      </c>
      <c r="Z14" s="236">
        <v>12665.03</v>
      </c>
      <c r="AA14" s="237">
        <v>2020.813</v>
      </c>
      <c r="AB14" s="238">
        <v>1.5955848505688497</v>
      </c>
      <c r="AC14" s="239"/>
      <c r="AD14" s="230">
        <f t="shared" si="0"/>
        <v>0.020044699970723574</v>
      </c>
      <c r="AE14" s="230">
        <f t="shared" si="1"/>
        <v>0.027616997026217394</v>
      </c>
    </row>
    <row r="15" spans="1:31" ht="12.75">
      <c r="A15" s="231" t="s">
        <v>20</v>
      </c>
      <c r="B15" s="232">
        <v>1647.73</v>
      </c>
      <c r="C15" s="233">
        <v>360.546</v>
      </c>
      <c r="D15" s="234">
        <v>2.1881376196342845</v>
      </c>
      <c r="E15" s="232">
        <v>337.73</v>
      </c>
      <c r="F15" s="233">
        <v>85.239</v>
      </c>
      <c r="G15" s="235">
        <v>2.5238800225031834</v>
      </c>
      <c r="H15" s="233"/>
      <c r="I15" s="233"/>
      <c r="J15" s="235"/>
      <c r="K15" s="233">
        <v>337.73</v>
      </c>
      <c r="L15" s="233">
        <v>85.239</v>
      </c>
      <c r="M15" s="234">
        <v>2.5238800225031834</v>
      </c>
      <c r="N15" s="232"/>
      <c r="O15" s="233"/>
      <c r="P15" s="235"/>
      <c r="Q15" s="233"/>
      <c r="R15" s="233"/>
      <c r="S15" s="235"/>
      <c r="T15" s="233"/>
      <c r="U15" s="233"/>
      <c r="V15" s="234"/>
      <c r="W15" s="232">
        <v>1985.46</v>
      </c>
      <c r="X15" s="233">
        <v>445.785</v>
      </c>
      <c r="Y15" s="234">
        <v>2.2452479526155145</v>
      </c>
      <c r="Z15" s="236">
        <v>2159.35</v>
      </c>
      <c r="AA15" s="237">
        <v>466.65</v>
      </c>
      <c r="AB15" s="238">
        <v>2.1610669877509436</v>
      </c>
      <c r="AC15" s="239"/>
      <c r="AD15" s="230">
        <f t="shared" si="0"/>
        <v>0.0034175618124696067</v>
      </c>
      <c r="AE15" s="230">
        <f t="shared" si="1"/>
        <v>0.006377369733015547</v>
      </c>
    </row>
    <row r="16" spans="1:31" ht="12.75">
      <c r="A16" s="231" t="s">
        <v>21</v>
      </c>
      <c r="B16" s="232">
        <v>130.04</v>
      </c>
      <c r="C16" s="233">
        <v>31.319</v>
      </c>
      <c r="D16" s="234">
        <v>2.40841279606275</v>
      </c>
      <c r="E16" s="232">
        <v>1511.78</v>
      </c>
      <c r="F16" s="233">
        <v>1026.301</v>
      </c>
      <c r="G16" s="235">
        <v>6.7886927992168165</v>
      </c>
      <c r="H16" s="235">
        <v>0.88</v>
      </c>
      <c r="I16" s="235">
        <v>1.073</v>
      </c>
      <c r="J16" s="235">
        <v>12.193181818181817</v>
      </c>
      <c r="K16" s="233">
        <v>1512.66</v>
      </c>
      <c r="L16" s="233">
        <v>1027.374</v>
      </c>
      <c r="M16" s="234">
        <v>6.7918368965927565</v>
      </c>
      <c r="N16" s="232"/>
      <c r="O16" s="233"/>
      <c r="P16" s="235"/>
      <c r="Q16" s="233"/>
      <c r="R16" s="233"/>
      <c r="S16" s="235"/>
      <c r="T16" s="233"/>
      <c r="U16" s="233"/>
      <c r="V16" s="234"/>
      <c r="W16" s="232">
        <v>1642.7</v>
      </c>
      <c r="X16" s="233">
        <v>1058.693</v>
      </c>
      <c r="Y16" s="234">
        <v>6.444834723321361</v>
      </c>
      <c r="Z16" s="236">
        <v>4119.03</v>
      </c>
      <c r="AA16" s="237">
        <v>1390.609</v>
      </c>
      <c r="AB16" s="238">
        <v>3.37605941204604</v>
      </c>
      <c r="AC16" s="239"/>
      <c r="AD16" s="230">
        <f t="shared" si="0"/>
        <v>0.006519109747107548</v>
      </c>
      <c r="AE16" s="230">
        <f t="shared" si="1"/>
        <v>0.019004452474143396</v>
      </c>
    </row>
    <row r="17" spans="1:31" ht="12.75">
      <c r="A17" s="231" t="s">
        <v>23</v>
      </c>
      <c r="B17" s="232">
        <v>119.73</v>
      </c>
      <c r="C17" s="233">
        <v>26.666</v>
      </c>
      <c r="D17" s="234">
        <v>2.227177816754364</v>
      </c>
      <c r="E17" s="232"/>
      <c r="F17" s="233"/>
      <c r="G17" s="235"/>
      <c r="H17" s="233"/>
      <c r="I17" s="233"/>
      <c r="J17" s="235"/>
      <c r="K17" s="233"/>
      <c r="L17" s="233"/>
      <c r="M17" s="234"/>
      <c r="N17" s="232"/>
      <c r="O17" s="233"/>
      <c r="P17" s="235"/>
      <c r="Q17" s="233"/>
      <c r="R17" s="233"/>
      <c r="S17" s="235"/>
      <c r="T17" s="233"/>
      <c r="U17" s="233"/>
      <c r="V17" s="234"/>
      <c r="W17" s="232">
        <v>119.73</v>
      </c>
      <c r="X17" s="233">
        <v>26.666</v>
      </c>
      <c r="Y17" s="234">
        <v>2.227177816754364</v>
      </c>
      <c r="Z17" s="236">
        <v>282.89</v>
      </c>
      <c r="AA17" s="237">
        <v>46.497</v>
      </c>
      <c r="AB17" s="238">
        <v>1.6436424051751564</v>
      </c>
      <c r="AC17" s="242"/>
      <c r="AD17" s="230">
        <f t="shared" si="0"/>
        <v>0.0004477245750478278</v>
      </c>
      <c r="AE17" s="230">
        <f t="shared" si="1"/>
        <v>0.0006354410381999868</v>
      </c>
    </row>
    <row r="18" spans="1:31" s="317" customFormat="1" ht="12.75">
      <c r="A18" s="307" t="s">
        <v>40</v>
      </c>
      <c r="B18" s="308">
        <v>121.22</v>
      </c>
      <c r="C18" s="309">
        <v>45.642</v>
      </c>
      <c r="D18" s="310">
        <v>3.765220260683056</v>
      </c>
      <c r="E18" s="308">
        <v>60.09</v>
      </c>
      <c r="F18" s="309">
        <v>30.137</v>
      </c>
      <c r="G18" s="311">
        <v>5.015310367781661</v>
      </c>
      <c r="H18" s="309">
        <v>210</v>
      </c>
      <c r="I18" s="309">
        <v>52.555</v>
      </c>
      <c r="J18" s="311">
        <v>2.5026190476190475</v>
      </c>
      <c r="K18" s="309">
        <v>270.09</v>
      </c>
      <c r="L18" s="309">
        <v>82.692</v>
      </c>
      <c r="M18" s="310">
        <v>3.0616461179606795</v>
      </c>
      <c r="N18" s="308"/>
      <c r="O18" s="309"/>
      <c r="P18" s="311"/>
      <c r="Q18" s="309"/>
      <c r="R18" s="309"/>
      <c r="S18" s="311"/>
      <c r="T18" s="309"/>
      <c r="U18" s="309"/>
      <c r="V18" s="310"/>
      <c r="W18" s="308">
        <v>391.31</v>
      </c>
      <c r="X18" s="309">
        <v>128.334</v>
      </c>
      <c r="Y18" s="310">
        <v>3.2795992946768555</v>
      </c>
      <c r="Z18" s="312">
        <v>2472.58</v>
      </c>
      <c r="AA18" s="313">
        <v>367.088</v>
      </c>
      <c r="AB18" s="314">
        <v>1.4846354819662055</v>
      </c>
      <c r="AC18" s="318"/>
      <c r="AD18" s="316">
        <f t="shared" si="0"/>
        <v>0.003913304923368653</v>
      </c>
      <c r="AE18" s="316">
        <f t="shared" si="1"/>
        <v>0.005016727527168565</v>
      </c>
    </row>
    <row r="19" spans="1:31" ht="12.75">
      <c r="A19" s="231" t="s">
        <v>26</v>
      </c>
      <c r="B19" s="232"/>
      <c r="C19" s="233"/>
      <c r="D19" s="234"/>
      <c r="E19" s="232">
        <v>1340.84</v>
      </c>
      <c r="F19" s="233">
        <v>196.754</v>
      </c>
      <c r="G19" s="235">
        <v>1.4673935741773814</v>
      </c>
      <c r="H19" s="233">
        <v>284.61</v>
      </c>
      <c r="I19" s="233">
        <v>46.14</v>
      </c>
      <c r="J19" s="235">
        <v>1.6211658058395697</v>
      </c>
      <c r="K19" s="233">
        <v>1625.45</v>
      </c>
      <c r="L19" s="233">
        <v>242.894</v>
      </c>
      <c r="M19" s="234">
        <v>1.494318496416377</v>
      </c>
      <c r="N19" s="232"/>
      <c r="O19" s="233"/>
      <c r="P19" s="235"/>
      <c r="Q19" s="233"/>
      <c r="R19" s="233"/>
      <c r="S19" s="235"/>
      <c r="T19" s="233"/>
      <c r="U19" s="233"/>
      <c r="V19" s="234"/>
      <c r="W19" s="232">
        <v>1625.45</v>
      </c>
      <c r="X19" s="233">
        <v>242.894</v>
      </c>
      <c r="Y19" s="234">
        <v>1.494318496416377</v>
      </c>
      <c r="Z19" s="236">
        <v>1667.61</v>
      </c>
      <c r="AA19" s="237">
        <v>248.335</v>
      </c>
      <c r="AB19" s="238">
        <v>1.4891671314036257</v>
      </c>
      <c r="AC19" s="239"/>
      <c r="AD19" s="230">
        <f t="shared" si="0"/>
        <v>0.002639294349731373</v>
      </c>
      <c r="AE19" s="230">
        <f t="shared" si="1"/>
        <v>0.0033938157348085626</v>
      </c>
    </row>
    <row r="20" spans="1:31" s="317" customFormat="1" ht="12.75">
      <c r="A20" s="307" t="s">
        <v>44</v>
      </c>
      <c r="B20" s="308">
        <v>1393.52</v>
      </c>
      <c r="C20" s="309">
        <v>171.264</v>
      </c>
      <c r="D20" s="310">
        <v>1.2290028130202653</v>
      </c>
      <c r="E20" s="308">
        <v>6818.87</v>
      </c>
      <c r="F20" s="309">
        <v>1268.316</v>
      </c>
      <c r="G20" s="311">
        <v>1.8600090630852326</v>
      </c>
      <c r="H20" s="309">
        <v>10688.71</v>
      </c>
      <c r="I20" s="309">
        <v>1484.495</v>
      </c>
      <c r="J20" s="311">
        <v>1.3888439297164954</v>
      </c>
      <c r="K20" s="309">
        <v>17507.58</v>
      </c>
      <c r="L20" s="309">
        <v>2752.811</v>
      </c>
      <c r="M20" s="310">
        <v>1.5723538033240458</v>
      </c>
      <c r="N20" s="308"/>
      <c r="O20" s="309"/>
      <c r="P20" s="311"/>
      <c r="Q20" s="309">
        <v>3469.4</v>
      </c>
      <c r="R20" s="309">
        <v>245.976</v>
      </c>
      <c r="S20" s="311">
        <v>0.7089871447512539</v>
      </c>
      <c r="T20" s="309">
        <v>3469.4</v>
      </c>
      <c r="U20" s="309">
        <v>245.976</v>
      </c>
      <c r="V20" s="310">
        <v>0.7089871447512539</v>
      </c>
      <c r="W20" s="308">
        <v>22370.5</v>
      </c>
      <c r="X20" s="309">
        <v>3170.0510000000004</v>
      </c>
      <c r="Y20" s="310">
        <v>1.4170675666614514</v>
      </c>
      <c r="Z20" s="312">
        <v>26020.83</v>
      </c>
      <c r="AA20" s="313">
        <v>3590.12</v>
      </c>
      <c r="AB20" s="314">
        <v>1.379710024622581</v>
      </c>
      <c r="AC20" s="315"/>
      <c r="AD20" s="316">
        <f t="shared" si="0"/>
        <v>0.04118266836629705</v>
      </c>
      <c r="AE20" s="316">
        <f t="shared" si="1"/>
        <v>0.049063586469289135</v>
      </c>
    </row>
    <row r="21" spans="1:31" ht="12.75">
      <c r="A21" s="231" t="s">
        <v>33</v>
      </c>
      <c r="B21" s="241">
        <v>3987.34</v>
      </c>
      <c r="C21" s="240">
        <v>624.573</v>
      </c>
      <c r="D21" s="234">
        <v>1.5663901247448173</v>
      </c>
      <c r="E21" s="232">
        <v>502.41</v>
      </c>
      <c r="F21" s="233">
        <v>77.852</v>
      </c>
      <c r="G21" s="235">
        <v>1.5495710674548677</v>
      </c>
      <c r="H21" s="233">
        <v>118.24</v>
      </c>
      <c r="I21" s="233">
        <v>15.196</v>
      </c>
      <c r="J21" s="235">
        <v>1.2851826792963463</v>
      </c>
      <c r="K21" s="233">
        <v>620.65</v>
      </c>
      <c r="L21" s="233">
        <v>93.048</v>
      </c>
      <c r="M21" s="234">
        <v>1.4992024490453557</v>
      </c>
      <c r="N21" s="232"/>
      <c r="O21" s="233"/>
      <c r="P21" s="235"/>
      <c r="Q21" s="233"/>
      <c r="R21" s="233"/>
      <c r="S21" s="235"/>
      <c r="T21" s="233"/>
      <c r="U21" s="233"/>
      <c r="V21" s="234"/>
      <c r="W21" s="232">
        <v>4607.99</v>
      </c>
      <c r="X21" s="233">
        <v>717.621</v>
      </c>
      <c r="Y21" s="234">
        <v>1.5573406192287744</v>
      </c>
      <c r="Z21" s="236">
        <v>4806.85</v>
      </c>
      <c r="AA21" s="237">
        <v>742.182</v>
      </c>
      <c r="AB21" s="238">
        <v>1.544009070389132</v>
      </c>
      <c r="AC21" s="239"/>
      <c r="AD21" s="230">
        <f t="shared" si="0"/>
        <v>0.007607709263560576</v>
      </c>
      <c r="AE21" s="230">
        <f t="shared" si="1"/>
        <v>0.01014286729495113</v>
      </c>
    </row>
    <row r="22" spans="1:31" ht="12.75">
      <c r="A22" s="231" t="s">
        <v>32</v>
      </c>
      <c r="B22" s="232">
        <v>544.77</v>
      </c>
      <c r="C22" s="233">
        <v>89.248</v>
      </c>
      <c r="D22" s="234">
        <v>1.6382693613818677</v>
      </c>
      <c r="E22" s="232">
        <v>1011.53</v>
      </c>
      <c r="F22" s="233">
        <v>156.352</v>
      </c>
      <c r="G22" s="235">
        <v>1.5456981008966617</v>
      </c>
      <c r="H22" s="233">
        <v>25.27</v>
      </c>
      <c r="I22" s="240">
        <v>4.968</v>
      </c>
      <c r="J22" s="235">
        <v>1.965967550455085</v>
      </c>
      <c r="K22" s="233">
        <v>1036.8</v>
      </c>
      <c r="L22" s="233">
        <v>161.32</v>
      </c>
      <c r="M22" s="234">
        <v>1.5559413580246915</v>
      </c>
      <c r="N22" s="232">
        <v>35875.75</v>
      </c>
      <c r="O22" s="233">
        <v>2150.487</v>
      </c>
      <c r="P22" s="235">
        <v>0.5994263534560254</v>
      </c>
      <c r="Q22" s="233">
        <v>1208.3</v>
      </c>
      <c r="R22" s="233">
        <v>80.384</v>
      </c>
      <c r="S22" s="235">
        <v>0.6652652486965158</v>
      </c>
      <c r="T22" s="233">
        <v>37084.05</v>
      </c>
      <c r="U22" s="233">
        <v>2230.871</v>
      </c>
      <c r="V22" s="234">
        <v>0.6015715651337974</v>
      </c>
      <c r="W22" s="232">
        <v>38665.62</v>
      </c>
      <c r="X22" s="233">
        <v>2481.4390000000003</v>
      </c>
      <c r="Y22" s="234">
        <v>0.6417688375357746</v>
      </c>
      <c r="Z22" s="236">
        <v>39077.14</v>
      </c>
      <c r="AA22" s="237">
        <v>2517.643</v>
      </c>
      <c r="AB22" s="238">
        <v>0.644275143984437</v>
      </c>
      <c r="AC22" s="239"/>
      <c r="AD22" s="230">
        <f t="shared" si="0"/>
        <v>0.0618466396853352</v>
      </c>
      <c r="AE22" s="230">
        <f t="shared" si="1"/>
        <v>0.034406815100693156</v>
      </c>
    </row>
    <row r="23" spans="1:31" ht="12.75">
      <c r="A23" s="231" t="s">
        <v>99</v>
      </c>
      <c r="B23" s="232"/>
      <c r="C23" s="233"/>
      <c r="D23" s="234"/>
      <c r="E23" s="232"/>
      <c r="F23" s="233"/>
      <c r="G23" s="235"/>
      <c r="H23" s="233"/>
      <c r="I23" s="233"/>
      <c r="J23" s="235"/>
      <c r="K23" s="233"/>
      <c r="L23" s="233"/>
      <c r="M23" s="234"/>
      <c r="N23" s="232"/>
      <c r="O23" s="233"/>
      <c r="P23" s="235"/>
      <c r="Q23" s="233"/>
      <c r="R23" s="233"/>
      <c r="S23" s="235"/>
      <c r="T23" s="233"/>
      <c r="U23" s="233"/>
      <c r="V23" s="234"/>
      <c r="W23" s="243"/>
      <c r="X23" s="244"/>
      <c r="Y23" s="234"/>
      <c r="Z23" s="236">
        <v>104.11</v>
      </c>
      <c r="AA23" s="237">
        <v>12.392</v>
      </c>
      <c r="AB23" s="238">
        <v>1.1902795120545575</v>
      </c>
      <c r="AC23" s="239"/>
      <c r="AD23" s="230">
        <f t="shared" si="0"/>
        <v>0.00016477289938926563</v>
      </c>
      <c r="AE23" s="230">
        <f t="shared" si="1"/>
        <v>0.00016935254630135786</v>
      </c>
    </row>
    <row r="24" spans="1:31" ht="12.75">
      <c r="A24" s="231" t="s">
        <v>109</v>
      </c>
      <c r="B24" s="232"/>
      <c r="C24" s="233"/>
      <c r="D24" s="234"/>
      <c r="E24" s="232"/>
      <c r="F24" s="233"/>
      <c r="G24" s="235"/>
      <c r="H24" s="233"/>
      <c r="I24" s="233"/>
      <c r="J24" s="235"/>
      <c r="K24" s="233"/>
      <c r="L24" s="233"/>
      <c r="M24" s="234"/>
      <c r="N24" s="232"/>
      <c r="O24" s="233"/>
      <c r="P24" s="235"/>
      <c r="Q24" s="233"/>
      <c r="R24" s="233"/>
      <c r="S24" s="235"/>
      <c r="T24" s="233"/>
      <c r="U24" s="233"/>
      <c r="V24" s="234"/>
      <c r="W24" s="232"/>
      <c r="X24" s="233"/>
      <c r="Y24" s="234"/>
      <c r="Z24" s="245">
        <v>6.96</v>
      </c>
      <c r="AA24" s="246">
        <v>0.833</v>
      </c>
      <c r="AB24" s="238">
        <v>1.1968390804597702</v>
      </c>
      <c r="AC24" s="239"/>
      <c r="AD24" s="230">
        <f t="shared" si="0"/>
        <v>1.1015458454992689E-05</v>
      </c>
      <c r="AE24" s="230">
        <f t="shared" si="1"/>
        <v>1.1384011545273653E-05</v>
      </c>
    </row>
    <row r="25" spans="1:31" s="317" customFormat="1" ht="12.75">
      <c r="A25" s="307" t="s">
        <v>22</v>
      </c>
      <c r="B25" s="308">
        <v>922.31</v>
      </c>
      <c r="C25" s="309">
        <v>166.691</v>
      </c>
      <c r="D25" s="310">
        <v>1.8073207489889518</v>
      </c>
      <c r="E25" s="308">
        <v>11891.29</v>
      </c>
      <c r="F25" s="309">
        <v>1998.527</v>
      </c>
      <c r="G25" s="311">
        <v>1.680664587273542</v>
      </c>
      <c r="H25" s="309">
        <v>12483.31</v>
      </c>
      <c r="I25" s="309">
        <v>2030.269</v>
      </c>
      <c r="J25" s="311">
        <v>1.626386751590724</v>
      </c>
      <c r="K25" s="309">
        <v>24374.6</v>
      </c>
      <c r="L25" s="309">
        <v>4028.796</v>
      </c>
      <c r="M25" s="310">
        <v>1.6528665085786023</v>
      </c>
      <c r="N25" s="308"/>
      <c r="O25" s="309"/>
      <c r="P25" s="311"/>
      <c r="Q25" s="311">
        <v>0.32</v>
      </c>
      <c r="R25" s="311">
        <v>0.123</v>
      </c>
      <c r="S25" s="311">
        <v>3.84375</v>
      </c>
      <c r="T25" s="311">
        <v>0.32</v>
      </c>
      <c r="U25" s="311">
        <v>0.123</v>
      </c>
      <c r="V25" s="310">
        <v>3.84375</v>
      </c>
      <c r="W25" s="308">
        <v>25297.23</v>
      </c>
      <c r="X25" s="309">
        <v>4195.61</v>
      </c>
      <c r="Y25" s="310">
        <v>1.658525459111531</v>
      </c>
      <c r="Z25" s="312">
        <v>29826.92</v>
      </c>
      <c r="AA25" s="313">
        <v>4781.612</v>
      </c>
      <c r="AB25" s="314">
        <v>1.6031195980007324</v>
      </c>
      <c r="AC25" s="318"/>
      <c r="AD25" s="316">
        <f t="shared" si="0"/>
        <v>0.047206493979941165</v>
      </c>
      <c r="AE25" s="316">
        <f t="shared" si="1"/>
        <v>0.06534685019570113</v>
      </c>
    </row>
    <row r="26" spans="1:31" ht="12.75">
      <c r="A26" s="231" t="s">
        <v>15</v>
      </c>
      <c r="B26" s="232">
        <v>465.78</v>
      </c>
      <c r="C26" s="233">
        <v>114.372</v>
      </c>
      <c r="D26" s="234">
        <v>2.455494010047662</v>
      </c>
      <c r="E26" s="232">
        <v>6589.35</v>
      </c>
      <c r="F26" s="233">
        <v>1060.675</v>
      </c>
      <c r="G26" s="235">
        <v>1.6096807727621085</v>
      </c>
      <c r="H26" s="233">
        <v>2076.5</v>
      </c>
      <c r="I26" s="233">
        <v>277.759</v>
      </c>
      <c r="J26" s="235">
        <v>1.3376306284613535</v>
      </c>
      <c r="K26" s="233">
        <v>8665.85</v>
      </c>
      <c r="L26" s="233">
        <v>1338.434</v>
      </c>
      <c r="M26" s="234">
        <v>1.5444924617896685</v>
      </c>
      <c r="N26" s="232">
        <v>118524.82</v>
      </c>
      <c r="O26" s="233">
        <v>8483.5</v>
      </c>
      <c r="P26" s="235">
        <v>0.7157572565813641</v>
      </c>
      <c r="Q26" s="233">
        <v>7002.98</v>
      </c>
      <c r="R26" s="233">
        <v>936.913</v>
      </c>
      <c r="S26" s="235">
        <v>1.3378775892548602</v>
      </c>
      <c r="T26" s="233">
        <v>125527.8</v>
      </c>
      <c r="U26" s="233">
        <v>9420.413</v>
      </c>
      <c r="V26" s="234">
        <v>0.7504642796257084</v>
      </c>
      <c r="W26" s="232">
        <v>134659.43</v>
      </c>
      <c r="X26" s="233">
        <v>10873.219</v>
      </c>
      <c r="Y26" s="234">
        <v>0.8074606434915104</v>
      </c>
      <c r="Z26" s="236">
        <v>150949.94</v>
      </c>
      <c r="AA26" s="237">
        <v>12709.171</v>
      </c>
      <c r="AB26" s="238">
        <v>0.8419460782826413</v>
      </c>
      <c r="AC26" s="239"/>
      <c r="AD26" s="230">
        <f t="shared" si="0"/>
        <v>0.2389055736858677</v>
      </c>
      <c r="AE26" s="230">
        <f t="shared" si="1"/>
        <v>0.17368709411147312</v>
      </c>
    </row>
    <row r="27" spans="1:31" ht="12.75">
      <c r="A27" s="231" t="s">
        <v>28</v>
      </c>
      <c r="B27" s="241">
        <v>8.83</v>
      </c>
      <c r="C27" s="240">
        <v>1.859</v>
      </c>
      <c r="D27" s="234">
        <v>2.1053227633069085</v>
      </c>
      <c r="E27" s="232">
        <v>98.87</v>
      </c>
      <c r="F27" s="233">
        <v>31.402</v>
      </c>
      <c r="G27" s="235">
        <v>3.1760898149084653</v>
      </c>
      <c r="H27" s="233"/>
      <c r="I27" s="240"/>
      <c r="J27" s="235"/>
      <c r="K27" s="233">
        <v>98.87</v>
      </c>
      <c r="L27" s="233">
        <v>31.402</v>
      </c>
      <c r="M27" s="234">
        <v>3.1760898149084653</v>
      </c>
      <c r="N27" s="232">
        <v>6540.7</v>
      </c>
      <c r="O27" s="233">
        <v>579.677</v>
      </c>
      <c r="P27" s="235">
        <v>0.8862614093292767</v>
      </c>
      <c r="Q27" s="233">
        <v>1596.41</v>
      </c>
      <c r="R27" s="233">
        <v>213.475</v>
      </c>
      <c r="S27" s="235">
        <v>1.3372191354351326</v>
      </c>
      <c r="T27" s="233">
        <v>8137.11</v>
      </c>
      <c r="U27" s="233">
        <v>793.152</v>
      </c>
      <c r="V27" s="234">
        <v>0.9747342729789815</v>
      </c>
      <c r="W27" s="232">
        <v>8244.81</v>
      </c>
      <c r="X27" s="233">
        <v>826.4130000000001</v>
      </c>
      <c r="Y27" s="234">
        <v>1.0023432923257178</v>
      </c>
      <c r="Z27" s="236">
        <v>15775.12</v>
      </c>
      <c r="AA27" s="237">
        <v>1646.17</v>
      </c>
      <c r="AB27" s="238">
        <v>1.0435229652769678</v>
      </c>
      <c r="AC27" s="239"/>
      <c r="AD27" s="230">
        <f t="shared" si="0"/>
        <v>0.024966979738868432</v>
      </c>
      <c r="AE27" s="230">
        <f t="shared" si="1"/>
        <v>0.022497020750880108</v>
      </c>
    </row>
    <row r="28" spans="1:31" ht="12.75">
      <c r="A28" s="231" t="s">
        <v>86</v>
      </c>
      <c r="B28" s="232"/>
      <c r="C28" s="233"/>
      <c r="D28" s="234"/>
      <c r="E28" s="232"/>
      <c r="F28" s="233"/>
      <c r="G28" s="235"/>
      <c r="H28" s="233"/>
      <c r="I28" s="233"/>
      <c r="J28" s="235"/>
      <c r="K28" s="233"/>
      <c r="L28" s="233"/>
      <c r="M28" s="234"/>
      <c r="N28" s="232"/>
      <c r="O28" s="233"/>
      <c r="P28" s="235"/>
      <c r="Q28" s="233"/>
      <c r="R28" s="233"/>
      <c r="S28" s="235"/>
      <c r="T28" s="233"/>
      <c r="U28" s="233"/>
      <c r="V28" s="234"/>
      <c r="W28" s="232"/>
      <c r="X28" s="233"/>
      <c r="Y28" s="234"/>
      <c r="Z28" s="236">
        <v>11.65</v>
      </c>
      <c r="AA28" s="247">
        <v>1.828</v>
      </c>
      <c r="AB28" s="238">
        <v>1.569098712446352</v>
      </c>
      <c r="AC28" s="239"/>
      <c r="AD28" s="230">
        <f t="shared" si="0"/>
        <v>1.843823146561276E-05</v>
      </c>
      <c r="AE28" s="230">
        <f t="shared" si="1"/>
        <v>2.4981960509916253E-05</v>
      </c>
    </row>
    <row r="29" spans="1:31" ht="12.75">
      <c r="A29" s="231" t="s">
        <v>45</v>
      </c>
      <c r="B29" s="232">
        <v>626.11</v>
      </c>
      <c r="C29" s="233">
        <v>81.853</v>
      </c>
      <c r="D29" s="234">
        <v>1.3073261886888885</v>
      </c>
      <c r="E29" s="232">
        <v>1503.17</v>
      </c>
      <c r="F29" s="233">
        <v>214.065</v>
      </c>
      <c r="G29" s="235">
        <v>1.4240904222409974</v>
      </c>
      <c r="H29" s="233">
        <v>1968.59</v>
      </c>
      <c r="I29" s="233">
        <v>304.004</v>
      </c>
      <c r="J29" s="235">
        <v>1.544272804392992</v>
      </c>
      <c r="K29" s="233">
        <v>3471.76</v>
      </c>
      <c r="L29" s="233">
        <v>518.069</v>
      </c>
      <c r="M29" s="234">
        <v>1.4922373666382467</v>
      </c>
      <c r="N29" s="241">
        <v>1.96</v>
      </c>
      <c r="O29" s="235">
        <v>0.222</v>
      </c>
      <c r="P29" s="235">
        <v>1.1326530612244898</v>
      </c>
      <c r="Q29" s="233"/>
      <c r="R29" s="233"/>
      <c r="S29" s="235"/>
      <c r="T29" s="235">
        <v>1.96</v>
      </c>
      <c r="U29" s="235">
        <v>0.222</v>
      </c>
      <c r="V29" s="234">
        <v>1.1326530612244898</v>
      </c>
      <c r="W29" s="232">
        <v>4099.83</v>
      </c>
      <c r="X29" s="233">
        <v>600.1439999999999</v>
      </c>
      <c r="Y29" s="234">
        <v>1.4638265489056863</v>
      </c>
      <c r="Z29" s="236">
        <v>24089.87</v>
      </c>
      <c r="AA29" s="237">
        <v>2861.888</v>
      </c>
      <c r="AB29" s="238">
        <v>1.1880047505445235</v>
      </c>
      <c r="AC29" s="239"/>
      <c r="AD29" s="230">
        <f t="shared" si="0"/>
        <v>0.038126575024594066</v>
      </c>
      <c r="AE29" s="230">
        <f t="shared" si="1"/>
        <v>0.039111363785450326</v>
      </c>
    </row>
    <row r="30" spans="1:31" ht="12.75">
      <c r="A30" s="231" t="s">
        <v>19</v>
      </c>
      <c r="B30" s="232"/>
      <c r="C30" s="233"/>
      <c r="D30" s="234"/>
      <c r="E30" s="232">
        <v>187.24</v>
      </c>
      <c r="F30" s="233">
        <v>411.776</v>
      </c>
      <c r="G30" s="235">
        <v>21.991882076479385</v>
      </c>
      <c r="H30" s="235"/>
      <c r="I30" s="235"/>
      <c r="J30" s="235"/>
      <c r="K30" s="233">
        <v>187.24</v>
      </c>
      <c r="L30" s="233">
        <v>411.776</v>
      </c>
      <c r="M30" s="234">
        <v>21.991882076479385</v>
      </c>
      <c r="N30" s="232"/>
      <c r="O30" s="233"/>
      <c r="P30" s="235"/>
      <c r="Q30" s="233"/>
      <c r="R30" s="233"/>
      <c r="S30" s="235"/>
      <c r="T30" s="233"/>
      <c r="U30" s="233"/>
      <c r="V30" s="234"/>
      <c r="W30" s="232">
        <v>187.24</v>
      </c>
      <c r="X30" s="233">
        <v>411.776</v>
      </c>
      <c r="Y30" s="234">
        <v>21.991882076479385</v>
      </c>
      <c r="Z30" s="236">
        <v>610.06</v>
      </c>
      <c r="AA30" s="237">
        <v>463.061</v>
      </c>
      <c r="AB30" s="238">
        <v>7.590417335999739</v>
      </c>
      <c r="AC30" s="242"/>
      <c r="AD30" s="230">
        <f t="shared" si="0"/>
        <v>0.0009655302564731091</v>
      </c>
      <c r="AE30" s="230">
        <f t="shared" si="1"/>
        <v>0.006328321452780268</v>
      </c>
    </row>
    <row r="31" spans="1:31" ht="12.75">
      <c r="A31" s="231" t="s">
        <v>47</v>
      </c>
      <c r="B31" s="232">
        <v>17893.45</v>
      </c>
      <c r="C31" s="233">
        <v>3832.25</v>
      </c>
      <c r="D31" s="234">
        <v>2.1417054844090995</v>
      </c>
      <c r="E31" s="232">
        <v>1426.67</v>
      </c>
      <c r="F31" s="233">
        <v>354.642</v>
      </c>
      <c r="G31" s="235">
        <v>2.4858026032649456</v>
      </c>
      <c r="H31" s="233">
        <v>335.29</v>
      </c>
      <c r="I31" s="233">
        <v>68.993</v>
      </c>
      <c r="J31" s="235">
        <v>2.0577112350502547</v>
      </c>
      <c r="K31" s="233">
        <v>1761.96</v>
      </c>
      <c r="L31" s="233">
        <v>423.635</v>
      </c>
      <c r="M31" s="234">
        <v>2.404339485572885</v>
      </c>
      <c r="N31" s="232"/>
      <c r="O31" s="233"/>
      <c r="P31" s="235"/>
      <c r="Q31" s="233"/>
      <c r="R31" s="233"/>
      <c r="S31" s="235"/>
      <c r="T31" s="233"/>
      <c r="U31" s="233"/>
      <c r="V31" s="234"/>
      <c r="W31" s="232">
        <v>19655.41</v>
      </c>
      <c r="X31" s="233">
        <v>4255.885</v>
      </c>
      <c r="Y31" s="234">
        <v>2.1652486516434917</v>
      </c>
      <c r="Z31" s="236">
        <v>20553.19</v>
      </c>
      <c r="AA31" s="237">
        <v>4369.507</v>
      </c>
      <c r="AB31" s="238">
        <v>2.1259507648204488</v>
      </c>
      <c r="AC31" s="239"/>
      <c r="AD31" s="230">
        <f t="shared" si="0"/>
        <v>0.032529139448645286</v>
      </c>
      <c r="AE31" s="230">
        <f t="shared" si="1"/>
        <v>0.059714907725274956</v>
      </c>
    </row>
    <row r="32" spans="1:34" ht="12.75">
      <c r="A32" s="231" t="s">
        <v>50</v>
      </c>
      <c r="B32" s="232">
        <v>1873.83</v>
      </c>
      <c r="C32" s="233">
        <v>132.873</v>
      </c>
      <c r="D32" s="234">
        <v>0.7090984774499287</v>
      </c>
      <c r="E32" s="232">
        <v>27838.57</v>
      </c>
      <c r="F32" s="233">
        <v>2602.231</v>
      </c>
      <c r="G32" s="235">
        <v>0.9347574246809374</v>
      </c>
      <c r="H32" s="233">
        <v>14136.26</v>
      </c>
      <c r="I32" s="233">
        <v>1110.36</v>
      </c>
      <c r="J32" s="235">
        <v>0.7854694240202147</v>
      </c>
      <c r="K32" s="233">
        <v>41974.83</v>
      </c>
      <c r="L32" s="233">
        <v>3712.591</v>
      </c>
      <c r="M32" s="234">
        <v>0.8844802945002993</v>
      </c>
      <c r="N32" s="232">
        <v>26499.69</v>
      </c>
      <c r="O32" s="233">
        <v>1482.127</v>
      </c>
      <c r="P32" s="235">
        <v>0.5592997502989658</v>
      </c>
      <c r="Q32" s="233">
        <v>1942.15</v>
      </c>
      <c r="R32" s="233">
        <v>129.683</v>
      </c>
      <c r="S32" s="235">
        <v>0.6677290631516618</v>
      </c>
      <c r="T32" s="233">
        <v>28441.84</v>
      </c>
      <c r="U32" s="233">
        <v>1611.81</v>
      </c>
      <c r="V32" s="234">
        <v>0.5667038419455281</v>
      </c>
      <c r="W32" s="232">
        <v>72290.5</v>
      </c>
      <c r="X32" s="233">
        <v>5457.273999999999</v>
      </c>
      <c r="Y32" s="234">
        <v>0.75490887461008</v>
      </c>
      <c r="Z32" s="236">
        <v>104965.91</v>
      </c>
      <c r="AA32" s="237">
        <v>8804.961</v>
      </c>
      <c r="AB32" s="238">
        <v>0.8388400576911113</v>
      </c>
      <c r="AC32" s="242"/>
      <c r="AD32" s="230">
        <f t="shared" si="0"/>
        <v>0.16612753172349162</v>
      </c>
      <c r="AE32" s="230">
        <f t="shared" si="1"/>
        <v>0.12033106564187784</v>
      </c>
      <c r="AG32" s="230">
        <f>AD12+AD26+AD32</f>
        <v>0.5434014760777637</v>
      </c>
      <c r="AH32" s="230">
        <f>AE12+AE26+AE32</f>
        <v>0.4012353907462882</v>
      </c>
    </row>
    <row r="33" spans="1:31" ht="13.5" thickBot="1">
      <c r="A33" s="248" t="s">
        <v>49</v>
      </c>
      <c r="B33" s="249"/>
      <c r="C33" s="250"/>
      <c r="D33" s="251"/>
      <c r="E33" s="249">
        <v>2892.22</v>
      </c>
      <c r="F33" s="250">
        <v>165.201</v>
      </c>
      <c r="G33" s="252">
        <v>0.5711909882374093</v>
      </c>
      <c r="H33" s="250">
        <v>1706.44</v>
      </c>
      <c r="I33" s="250">
        <v>94.226</v>
      </c>
      <c r="J33" s="252">
        <v>0.5521788049975387</v>
      </c>
      <c r="K33" s="250">
        <v>4598.66</v>
      </c>
      <c r="L33" s="250">
        <v>259.427</v>
      </c>
      <c r="M33" s="251">
        <v>0.5641360744216795</v>
      </c>
      <c r="N33" s="249"/>
      <c r="O33" s="250"/>
      <c r="P33" s="252"/>
      <c r="Q33" s="250"/>
      <c r="R33" s="250"/>
      <c r="S33" s="252"/>
      <c r="T33" s="250"/>
      <c r="U33" s="250"/>
      <c r="V33" s="251"/>
      <c r="W33" s="249">
        <v>4598.66</v>
      </c>
      <c r="X33" s="250">
        <v>259.427</v>
      </c>
      <c r="Y33" s="251">
        <v>0.5641360744216795</v>
      </c>
      <c r="Z33" s="236">
        <v>7597.62</v>
      </c>
      <c r="AA33" s="237">
        <v>568.763</v>
      </c>
      <c r="AB33" s="253">
        <v>0.7486068005506987</v>
      </c>
      <c r="AC33" s="239"/>
      <c r="AD33" s="230">
        <f t="shared" si="0"/>
        <v>0.01202460739465827</v>
      </c>
      <c r="AE33" s="230">
        <f t="shared" si="1"/>
        <v>0.007772874620077406</v>
      </c>
    </row>
    <row r="34" spans="1:31" ht="12.75">
      <c r="A34" s="224" t="s">
        <v>68</v>
      </c>
      <c r="B34" s="225">
        <v>2806.71</v>
      </c>
      <c r="C34" s="226">
        <v>396.771</v>
      </c>
      <c r="D34" s="227">
        <v>1.4136515707002149</v>
      </c>
      <c r="E34" s="225">
        <v>14460.35</v>
      </c>
      <c r="F34" s="226">
        <v>2014.06</v>
      </c>
      <c r="G34" s="228">
        <v>1.3928155265951379</v>
      </c>
      <c r="H34" s="226">
        <v>3640.56</v>
      </c>
      <c r="I34" s="226">
        <v>551.786</v>
      </c>
      <c r="J34" s="228">
        <v>1.5156624255609024</v>
      </c>
      <c r="K34" s="226">
        <v>18100.91</v>
      </c>
      <c r="L34" s="226">
        <v>2565.846</v>
      </c>
      <c r="M34" s="227">
        <v>1.4175232073967554</v>
      </c>
      <c r="N34" s="225"/>
      <c r="O34" s="226"/>
      <c r="P34" s="228"/>
      <c r="Q34" s="226"/>
      <c r="R34" s="226"/>
      <c r="S34" s="228"/>
      <c r="T34" s="226"/>
      <c r="U34" s="226"/>
      <c r="V34" s="227"/>
      <c r="W34" s="225">
        <v>20907.62</v>
      </c>
      <c r="X34" s="226">
        <v>2962.617</v>
      </c>
      <c r="Y34" s="227">
        <v>1.417003465722067</v>
      </c>
      <c r="Z34" s="225">
        <v>20907.62</v>
      </c>
      <c r="AA34" s="226">
        <v>2962.617</v>
      </c>
      <c r="AB34" s="229">
        <v>1.417003465722067</v>
      </c>
      <c r="AC34" s="254"/>
      <c r="AD34" s="230">
        <f t="shared" si="0"/>
        <v>0.03309008900901929</v>
      </c>
      <c r="AE34" s="230">
        <f t="shared" si="1"/>
        <v>0.04048795454048499</v>
      </c>
    </row>
    <row r="35" spans="1:31" ht="12.75">
      <c r="A35" s="231" t="s">
        <v>110</v>
      </c>
      <c r="B35" s="255">
        <v>0.27</v>
      </c>
      <c r="C35" s="235">
        <v>0.101</v>
      </c>
      <c r="D35" s="234">
        <v>3.7407407407407405</v>
      </c>
      <c r="E35" s="232"/>
      <c r="F35" s="233"/>
      <c r="G35" s="235"/>
      <c r="H35" s="235">
        <v>0.82</v>
      </c>
      <c r="I35" s="235">
        <v>0.309</v>
      </c>
      <c r="J35" s="235">
        <v>3.7682926829268295</v>
      </c>
      <c r="K35" s="235">
        <v>0.82</v>
      </c>
      <c r="L35" s="235">
        <v>0.309</v>
      </c>
      <c r="M35" s="234">
        <v>3.7682926829268295</v>
      </c>
      <c r="N35" s="232"/>
      <c r="O35" s="233"/>
      <c r="P35" s="235"/>
      <c r="Q35" s="233"/>
      <c r="R35" s="233"/>
      <c r="S35" s="235"/>
      <c r="T35" s="233"/>
      <c r="U35" s="233"/>
      <c r="V35" s="234"/>
      <c r="W35" s="241">
        <v>1.09</v>
      </c>
      <c r="X35" s="235">
        <v>0.41</v>
      </c>
      <c r="Y35" s="234">
        <v>3.761467889908258</v>
      </c>
      <c r="Z35" s="245">
        <v>1.09</v>
      </c>
      <c r="AA35" s="246">
        <v>0.41</v>
      </c>
      <c r="AB35" s="238">
        <v>3.7614678899082565</v>
      </c>
      <c r="AC35" s="239"/>
      <c r="AD35" s="230">
        <f t="shared" si="0"/>
        <v>1.7251220856238552E-06</v>
      </c>
      <c r="AE35" s="230">
        <f t="shared" si="1"/>
        <v>5.603174950254739E-06</v>
      </c>
    </row>
    <row r="36" spans="1:31" ht="12.75">
      <c r="A36" s="231" t="s">
        <v>8</v>
      </c>
      <c r="B36" s="232">
        <v>180</v>
      </c>
      <c r="C36" s="233">
        <v>41.136</v>
      </c>
      <c r="D36" s="234">
        <v>2.2853333333333334</v>
      </c>
      <c r="E36" s="232">
        <v>984.74</v>
      </c>
      <c r="F36" s="233">
        <v>169.074</v>
      </c>
      <c r="G36" s="235">
        <v>1.7169405122164227</v>
      </c>
      <c r="H36" s="240">
        <v>321.59</v>
      </c>
      <c r="I36" s="240">
        <v>54.467</v>
      </c>
      <c r="J36" s="235">
        <v>1.6936782860163562</v>
      </c>
      <c r="K36" s="240">
        <v>1306.33</v>
      </c>
      <c r="L36" s="240">
        <v>223.541</v>
      </c>
      <c r="M36" s="234">
        <v>1.7112138586727705</v>
      </c>
      <c r="N36" s="232"/>
      <c r="O36" s="233"/>
      <c r="P36" s="235"/>
      <c r="Q36" s="233"/>
      <c r="R36" s="233"/>
      <c r="S36" s="235"/>
      <c r="T36" s="233"/>
      <c r="U36" s="233"/>
      <c r="V36" s="234"/>
      <c r="W36" s="232">
        <v>1486.33</v>
      </c>
      <c r="X36" s="233">
        <v>264.677</v>
      </c>
      <c r="Y36" s="234">
        <v>1.7807418271850803</v>
      </c>
      <c r="Z36" s="236">
        <v>1486.33</v>
      </c>
      <c r="AA36" s="237">
        <v>264.677</v>
      </c>
      <c r="AB36" s="238">
        <v>1.7807418271850803</v>
      </c>
      <c r="AC36" s="239"/>
      <c r="AD36" s="230">
        <f t="shared" si="0"/>
        <v>0.002352385972041564</v>
      </c>
      <c r="AE36" s="230">
        <f t="shared" si="1"/>
        <v>0.003617150088557497</v>
      </c>
    </row>
    <row r="37" spans="1:31" ht="12.75">
      <c r="A37" s="231" t="s">
        <v>101</v>
      </c>
      <c r="B37" s="241">
        <v>3.69</v>
      </c>
      <c r="C37" s="235">
        <v>0.847</v>
      </c>
      <c r="D37" s="234">
        <v>2.2953929539295395</v>
      </c>
      <c r="E37" s="232"/>
      <c r="F37" s="233"/>
      <c r="G37" s="235"/>
      <c r="H37" s="240">
        <v>1.05</v>
      </c>
      <c r="I37" s="235">
        <v>0.555</v>
      </c>
      <c r="J37" s="235">
        <v>5.285714285714286</v>
      </c>
      <c r="K37" s="240">
        <v>1.05</v>
      </c>
      <c r="L37" s="235">
        <v>0.555</v>
      </c>
      <c r="M37" s="234">
        <v>5.285714285714286</v>
      </c>
      <c r="N37" s="232"/>
      <c r="O37" s="233"/>
      <c r="P37" s="235"/>
      <c r="Q37" s="233"/>
      <c r="R37" s="233"/>
      <c r="S37" s="235"/>
      <c r="T37" s="233"/>
      <c r="U37" s="233"/>
      <c r="V37" s="234"/>
      <c r="W37" s="241">
        <v>4.74</v>
      </c>
      <c r="X37" s="240">
        <v>1.4020000000000001</v>
      </c>
      <c r="Y37" s="234">
        <v>2.9578059071729963</v>
      </c>
      <c r="Z37" s="256">
        <v>4.74</v>
      </c>
      <c r="AA37" s="247">
        <v>1.402</v>
      </c>
      <c r="AB37" s="238">
        <v>2.957805907172996</v>
      </c>
      <c r="AC37" s="242"/>
      <c r="AD37" s="230">
        <f t="shared" si="0"/>
        <v>7.501907051245022E-06</v>
      </c>
      <c r="AE37" s="230">
        <f t="shared" si="1"/>
        <v>1.9160125073797913E-05</v>
      </c>
    </row>
    <row r="38" spans="1:31" ht="12.75">
      <c r="A38" s="231" t="s">
        <v>31</v>
      </c>
      <c r="B38" s="232"/>
      <c r="C38" s="233"/>
      <c r="D38" s="234"/>
      <c r="E38" s="232"/>
      <c r="F38" s="233"/>
      <c r="G38" s="235"/>
      <c r="H38" s="240">
        <v>5.91</v>
      </c>
      <c r="I38" s="240">
        <v>5.943</v>
      </c>
      <c r="J38" s="235">
        <v>10.055837563451774</v>
      </c>
      <c r="K38" s="240">
        <v>5.91</v>
      </c>
      <c r="L38" s="240">
        <v>5.943</v>
      </c>
      <c r="M38" s="234">
        <v>10.055837563451774</v>
      </c>
      <c r="N38" s="232"/>
      <c r="O38" s="233"/>
      <c r="P38" s="235"/>
      <c r="Q38" s="233"/>
      <c r="R38" s="233"/>
      <c r="S38" s="235"/>
      <c r="T38" s="233"/>
      <c r="U38" s="233"/>
      <c r="V38" s="234"/>
      <c r="W38" s="241">
        <v>5.91</v>
      </c>
      <c r="X38" s="240">
        <v>5.943</v>
      </c>
      <c r="Y38" s="234">
        <v>10.055837563451774</v>
      </c>
      <c r="Z38" s="256">
        <v>5.91</v>
      </c>
      <c r="AA38" s="247">
        <v>5.943</v>
      </c>
      <c r="AB38" s="238">
        <v>10.055837563451774</v>
      </c>
      <c r="AC38" s="239"/>
      <c r="AD38" s="230">
        <f t="shared" si="0"/>
        <v>9.353643601868792E-06</v>
      </c>
      <c r="AE38" s="230">
        <f t="shared" si="1"/>
        <v>8.121870421796077E-05</v>
      </c>
    </row>
    <row r="39" spans="1:31" ht="12.75">
      <c r="A39" s="231" t="s">
        <v>46</v>
      </c>
      <c r="B39" s="232">
        <v>2620.41</v>
      </c>
      <c r="C39" s="233">
        <v>353.648</v>
      </c>
      <c r="D39" s="234">
        <v>1.349590331284036</v>
      </c>
      <c r="E39" s="232">
        <v>12774.37</v>
      </c>
      <c r="F39" s="233">
        <v>1651.798</v>
      </c>
      <c r="G39" s="235">
        <v>1.2930563307622998</v>
      </c>
      <c r="H39" s="233">
        <v>2602.67</v>
      </c>
      <c r="I39" s="233">
        <v>292.381</v>
      </c>
      <c r="J39" s="235">
        <v>1.1233886739386858</v>
      </c>
      <c r="K39" s="233">
        <v>15377.04</v>
      </c>
      <c r="L39" s="233">
        <v>1944.179</v>
      </c>
      <c r="M39" s="234">
        <v>1.2643389104795202</v>
      </c>
      <c r="N39" s="232"/>
      <c r="O39" s="233"/>
      <c r="P39" s="235"/>
      <c r="Q39" s="233"/>
      <c r="R39" s="240"/>
      <c r="S39" s="235"/>
      <c r="T39" s="233"/>
      <c r="U39" s="233"/>
      <c r="V39" s="234"/>
      <c r="W39" s="232">
        <v>17997.45</v>
      </c>
      <c r="X39" s="233">
        <v>2297.827</v>
      </c>
      <c r="Y39" s="234">
        <v>1.276751428674618</v>
      </c>
      <c r="Z39" s="236">
        <v>17997.45</v>
      </c>
      <c r="AA39" s="237">
        <v>2297.827</v>
      </c>
      <c r="AB39" s="238">
        <v>1.276751428674618</v>
      </c>
      <c r="AC39" s="239"/>
      <c r="AD39" s="230">
        <f t="shared" si="0"/>
        <v>0.02848421878890922</v>
      </c>
      <c r="AE39" s="230">
        <f t="shared" si="1"/>
        <v>0.031402748015656096</v>
      </c>
    </row>
    <row r="40" spans="1:31" ht="13.5" thickBot="1">
      <c r="A40" s="248" t="s">
        <v>56</v>
      </c>
      <c r="B40" s="257">
        <v>2.34</v>
      </c>
      <c r="C40" s="252">
        <v>1.039</v>
      </c>
      <c r="D40" s="251">
        <v>4.44017094017094</v>
      </c>
      <c r="E40" s="249">
        <v>701.24</v>
      </c>
      <c r="F40" s="250">
        <v>193.188</v>
      </c>
      <c r="G40" s="252">
        <v>2.754948377160458</v>
      </c>
      <c r="H40" s="252">
        <v>708.52</v>
      </c>
      <c r="I40" s="252">
        <v>198.131</v>
      </c>
      <c r="J40" s="252">
        <v>2.796406594026986</v>
      </c>
      <c r="K40" s="250">
        <v>1409.76</v>
      </c>
      <c r="L40" s="250">
        <v>391.319</v>
      </c>
      <c r="M40" s="251">
        <v>2.775784530700261</v>
      </c>
      <c r="N40" s="249"/>
      <c r="O40" s="250"/>
      <c r="P40" s="252"/>
      <c r="Q40" s="250"/>
      <c r="R40" s="250"/>
      <c r="S40" s="252"/>
      <c r="T40" s="250"/>
      <c r="U40" s="250"/>
      <c r="V40" s="251"/>
      <c r="W40" s="249">
        <v>1412.1</v>
      </c>
      <c r="X40" s="250">
        <v>392.358</v>
      </c>
      <c r="Y40" s="251">
        <v>2.778542596133419</v>
      </c>
      <c r="Z40" s="236">
        <v>1412.1</v>
      </c>
      <c r="AA40" s="237">
        <v>392.358</v>
      </c>
      <c r="AB40" s="253">
        <v>2.778542596133419</v>
      </c>
      <c r="AC40" s="258"/>
      <c r="AD40" s="230">
        <f t="shared" si="0"/>
        <v>0.0022349035753297664</v>
      </c>
      <c r="AE40" s="230">
        <f t="shared" si="1"/>
        <v>0.005362074432029388</v>
      </c>
    </row>
    <row r="41" spans="1:31" ht="12.75">
      <c r="A41" s="224" t="s">
        <v>102</v>
      </c>
      <c r="B41" s="225">
        <v>640.51</v>
      </c>
      <c r="C41" s="226">
        <v>123.271</v>
      </c>
      <c r="D41" s="227">
        <v>1.9245757287161793</v>
      </c>
      <c r="E41" s="225">
        <v>777.43</v>
      </c>
      <c r="F41" s="226">
        <v>333.075</v>
      </c>
      <c r="G41" s="228">
        <v>4.284308555111071</v>
      </c>
      <c r="H41" s="228">
        <v>1408.67</v>
      </c>
      <c r="I41" s="228">
        <v>415.707</v>
      </c>
      <c r="J41" s="228">
        <v>2.951060219923758</v>
      </c>
      <c r="K41" s="226">
        <v>2186.1</v>
      </c>
      <c r="L41" s="226">
        <v>748.782</v>
      </c>
      <c r="M41" s="227">
        <v>3.425195553725813</v>
      </c>
      <c r="N41" s="225">
        <v>5703.46</v>
      </c>
      <c r="O41" s="226">
        <v>475.207</v>
      </c>
      <c r="P41" s="228">
        <v>0.8331907298376774</v>
      </c>
      <c r="Q41" s="226">
        <v>90.6</v>
      </c>
      <c r="R41" s="259">
        <v>7.701</v>
      </c>
      <c r="S41" s="228">
        <v>0.85</v>
      </c>
      <c r="T41" s="226">
        <v>5794.06</v>
      </c>
      <c r="U41" s="259">
        <v>482.908</v>
      </c>
      <c r="V41" s="227">
        <v>0.8334535714162434</v>
      </c>
      <c r="W41" s="225">
        <v>8620.67</v>
      </c>
      <c r="X41" s="226">
        <v>1354.961</v>
      </c>
      <c r="Y41" s="227">
        <v>1.5717583436090234</v>
      </c>
      <c r="Z41" s="225">
        <v>8620.67</v>
      </c>
      <c r="AA41" s="226">
        <v>1354.961</v>
      </c>
      <c r="AB41" s="229">
        <v>1.571758343609024</v>
      </c>
      <c r="AC41" s="260"/>
      <c r="AD41" s="230">
        <f t="shared" si="0"/>
        <v>0.01364376899988532</v>
      </c>
      <c r="AE41" s="230">
        <f t="shared" si="1"/>
        <v>0.018517276911639298</v>
      </c>
    </row>
    <row r="42" spans="1:31" ht="12.75">
      <c r="A42" s="231" t="s">
        <v>0</v>
      </c>
      <c r="B42" s="241">
        <v>1.12</v>
      </c>
      <c r="C42" s="235">
        <v>0.439</v>
      </c>
      <c r="D42" s="234">
        <v>3.9196428571428568</v>
      </c>
      <c r="E42" s="232">
        <v>17.88</v>
      </c>
      <c r="F42" s="240">
        <v>2.524</v>
      </c>
      <c r="G42" s="235">
        <v>1.4116331096196868</v>
      </c>
      <c r="H42" s="261">
        <v>0.03</v>
      </c>
      <c r="I42" s="261">
        <v>0.024</v>
      </c>
      <c r="J42" s="235">
        <v>8</v>
      </c>
      <c r="K42" s="233">
        <v>17.91</v>
      </c>
      <c r="L42" s="240">
        <v>2.548</v>
      </c>
      <c r="M42" s="234">
        <v>1.4226689000558348</v>
      </c>
      <c r="N42" s="232"/>
      <c r="O42" s="233"/>
      <c r="P42" s="235"/>
      <c r="Q42" s="233"/>
      <c r="R42" s="240"/>
      <c r="S42" s="235"/>
      <c r="T42" s="233"/>
      <c r="U42" s="233"/>
      <c r="V42" s="234"/>
      <c r="W42" s="232">
        <v>19.03</v>
      </c>
      <c r="X42" s="240">
        <v>2.987</v>
      </c>
      <c r="Y42" s="234">
        <v>1.5696269048870204</v>
      </c>
      <c r="Z42" s="236">
        <v>19.03</v>
      </c>
      <c r="AA42" s="237">
        <v>2.987</v>
      </c>
      <c r="AB42" s="238">
        <v>1.5696269048870204</v>
      </c>
      <c r="AC42" s="262"/>
      <c r="AD42" s="230">
        <f t="shared" si="0"/>
        <v>3.011841586185501E-05</v>
      </c>
      <c r="AE42" s="230">
        <f t="shared" si="1"/>
        <v>4.082117945466075E-05</v>
      </c>
    </row>
    <row r="43" spans="1:31" ht="12.75">
      <c r="A43" s="231" t="s">
        <v>4</v>
      </c>
      <c r="B43" s="232"/>
      <c r="C43" s="233"/>
      <c r="D43" s="234"/>
      <c r="E43" s="232"/>
      <c r="F43" s="233"/>
      <c r="G43" s="235"/>
      <c r="H43" s="235">
        <v>0.55</v>
      </c>
      <c r="I43" s="235">
        <v>1.018</v>
      </c>
      <c r="J43" s="235">
        <v>18.509090909090908</v>
      </c>
      <c r="K43" s="235">
        <v>0.55</v>
      </c>
      <c r="L43" s="235">
        <v>1.018</v>
      </c>
      <c r="M43" s="234">
        <v>18.509090909090908</v>
      </c>
      <c r="N43" s="232">
        <v>11</v>
      </c>
      <c r="O43" s="235">
        <v>4.95</v>
      </c>
      <c r="P43" s="235">
        <v>4.5</v>
      </c>
      <c r="Q43" s="233"/>
      <c r="R43" s="240"/>
      <c r="S43" s="235"/>
      <c r="T43" s="233">
        <v>11</v>
      </c>
      <c r="U43" s="235">
        <v>4.95</v>
      </c>
      <c r="V43" s="234">
        <v>4.5</v>
      </c>
      <c r="W43" s="232">
        <v>11.55</v>
      </c>
      <c r="X43" s="235">
        <v>5.968</v>
      </c>
      <c r="Y43" s="234">
        <v>5.167099567099567</v>
      </c>
      <c r="Z43" s="236">
        <v>11.55</v>
      </c>
      <c r="AA43" s="246">
        <v>5.968</v>
      </c>
      <c r="AB43" s="238">
        <v>5.167099567099567</v>
      </c>
      <c r="AC43" s="258"/>
      <c r="AD43" s="230">
        <f t="shared" si="0"/>
        <v>1.827996338436287E-05</v>
      </c>
      <c r="AE43" s="230">
        <f t="shared" si="1"/>
        <v>8.156036122712265E-05</v>
      </c>
    </row>
    <row r="44" spans="1:31" ht="12.75">
      <c r="A44" s="231" t="s">
        <v>25</v>
      </c>
      <c r="B44" s="241">
        <v>3.68</v>
      </c>
      <c r="C44" s="235">
        <v>0.735</v>
      </c>
      <c r="D44" s="234">
        <v>1.997282608695652</v>
      </c>
      <c r="E44" s="232">
        <v>152.91</v>
      </c>
      <c r="F44" s="233">
        <v>22.935</v>
      </c>
      <c r="G44" s="235">
        <v>1.4999019030802432</v>
      </c>
      <c r="H44" s="233">
        <v>14.52</v>
      </c>
      <c r="I44" s="240">
        <v>6.279</v>
      </c>
      <c r="J44" s="235">
        <v>4.324380165289256</v>
      </c>
      <c r="K44" s="233">
        <v>167.43</v>
      </c>
      <c r="L44" s="233">
        <v>29.214</v>
      </c>
      <c r="M44" s="234">
        <v>1.7448485934420352</v>
      </c>
      <c r="N44" s="232"/>
      <c r="O44" s="233"/>
      <c r="P44" s="235"/>
      <c r="Q44" s="233"/>
      <c r="R44" s="240"/>
      <c r="S44" s="235"/>
      <c r="T44" s="233"/>
      <c r="U44" s="233"/>
      <c r="V44" s="234"/>
      <c r="W44" s="232">
        <v>171.11</v>
      </c>
      <c r="X44" s="233">
        <v>29.948999999999998</v>
      </c>
      <c r="Y44" s="234">
        <v>1.7502775992051895</v>
      </c>
      <c r="Z44" s="236">
        <v>171.11</v>
      </c>
      <c r="AA44" s="237">
        <v>29.949</v>
      </c>
      <c r="AB44" s="238">
        <v>1.7502775992051898</v>
      </c>
      <c r="AC44" s="258"/>
      <c r="AD44" s="230">
        <f t="shared" si="0"/>
        <v>0.00027081251382669527</v>
      </c>
      <c r="AE44" s="230">
        <f t="shared" si="1"/>
        <v>0.000409291430695559</v>
      </c>
    </row>
    <row r="45" spans="1:31" ht="12.75">
      <c r="A45" s="231" t="s">
        <v>36</v>
      </c>
      <c r="B45" s="232"/>
      <c r="C45" s="233"/>
      <c r="D45" s="234"/>
      <c r="E45" s="241"/>
      <c r="F45" s="240"/>
      <c r="G45" s="235"/>
      <c r="H45" s="240">
        <v>1.02</v>
      </c>
      <c r="I45" s="235">
        <v>0.836</v>
      </c>
      <c r="J45" s="235">
        <v>8.196078431372548</v>
      </c>
      <c r="K45" s="235">
        <v>1.02</v>
      </c>
      <c r="L45" s="235">
        <v>0.836</v>
      </c>
      <c r="M45" s="234">
        <v>8.196078431372548</v>
      </c>
      <c r="N45" s="263">
        <v>0.01</v>
      </c>
      <c r="O45" s="261">
        <v>0.004</v>
      </c>
      <c r="P45" s="235">
        <v>4</v>
      </c>
      <c r="Q45" s="233"/>
      <c r="R45" s="233"/>
      <c r="S45" s="235"/>
      <c r="T45" s="235">
        <v>0.01</v>
      </c>
      <c r="U45" s="261">
        <v>0.004</v>
      </c>
      <c r="V45" s="234">
        <v>4</v>
      </c>
      <c r="W45" s="255">
        <v>1.03</v>
      </c>
      <c r="X45" s="235">
        <v>0.84</v>
      </c>
      <c r="Y45" s="234">
        <v>8.155339805825243</v>
      </c>
      <c r="Z45" s="245">
        <v>1.03</v>
      </c>
      <c r="AA45" s="246">
        <v>0.84</v>
      </c>
      <c r="AB45" s="238">
        <v>8.155339805825243</v>
      </c>
      <c r="AC45" s="258"/>
      <c r="AD45" s="230">
        <f t="shared" si="0"/>
        <v>1.630161236873918E-06</v>
      </c>
      <c r="AE45" s="230">
        <f t="shared" si="1"/>
        <v>1.1479675507838977E-05</v>
      </c>
    </row>
    <row r="46" spans="1:31" ht="12.75">
      <c r="A46" s="231" t="s">
        <v>35</v>
      </c>
      <c r="B46" s="255">
        <v>0.68</v>
      </c>
      <c r="C46" s="235">
        <v>0.201</v>
      </c>
      <c r="D46" s="234">
        <v>2.9558823529411766</v>
      </c>
      <c r="E46" s="241">
        <v>2.63</v>
      </c>
      <c r="F46" s="240">
        <v>2.81</v>
      </c>
      <c r="G46" s="235">
        <v>10.684410646387834</v>
      </c>
      <c r="H46" s="240">
        <v>1.81</v>
      </c>
      <c r="I46" s="240">
        <v>1.62</v>
      </c>
      <c r="J46" s="235">
        <v>8.950276243093922</v>
      </c>
      <c r="K46" s="240">
        <v>4.44</v>
      </c>
      <c r="L46" s="240">
        <v>4.43</v>
      </c>
      <c r="M46" s="234">
        <v>9.977477477477475</v>
      </c>
      <c r="N46" s="232"/>
      <c r="O46" s="233"/>
      <c r="P46" s="235"/>
      <c r="Q46" s="233"/>
      <c r="R46" s="233"/>
      <c r="S46" s="235"/>
      <c r="T46" s="233"/>
      <c r="U46" s="233"/>
      <c r="V46" s="234"/>
      <c r="W46" s="241">
        <v>5.12</v>
      </c>
      <c r="X46" s="240">
        <v>4.630999999999999</v>
      </c>
      <c r="Y46" s="234">
        <v>9.044921875</v>
      </c>
      <c r="Z46" s="256">
        <v>5.12</v>
      </c>
      <c r="AA46" s="247">
        <v>4.631</v>
      </c>
      <c r="AB46" s="238">
        <v>9.044921875</v>
      </c>
      <c r="AC46" s="264"/>
      <c r="AD46" s="230">
        <f t="shared" si="0"/>
        <v>8.103325759994622E-06</v>
      </c>
      <c r="AE46" s="230">
        <f t="shared" si="1"/>
        <v>6.328854437714561E-05</v>
      </c>
    </row>
    <row r="47" spans="1:31" ht="12.75">
      <c r="A47" s="231" t="s">
        <v>41</v>
      </c>
      <c r="B47" s="232">
        <v>52.7</v>
      </c>
      <c r="C47" s="233">
        <v>9.834</v>
      </c>
      <c r="D47" s="234">
        <v>1.8660341555977227</v>
      </c>
      <c r="E47" s="232">
        <v>172.1</v>
      </c>
      <c r="F47" s="233">
        <v>172.219</v>
      </c>
      <c r="G47" s="235">
        <v>10.00691458454387</v>
      </c>
      <c r="H47" s="233">
        <v>893.3</v>
      </c>
      <c r="I47" s="233">
        <v>163.41</v>
      </c>
      <c r="J47" s="235">
        <v>1.8292846748012987</v>
      </c>
      <c r="K47" s="233">
        <v>1065.4</v>
      </c>
      <c r="L47" s="233">
        <v>335.629</v>
      </c>
      <c r="M47" s="234">
        <v>3.1502628120893563</v>
      </c>
      <c r="N47" s="232"/>
      <c r="O47" s="233"/>
      <c r="P47" s="235"/>
      <c r="Q47" s="233"/>
      <c r="R47" s="233"/>
      <c r="S47" s="235"/>
      <c r="T47" s="233"/>
      <c r="U47" s="233"/>
      <c r="V47" s="234"/>
      <c r="W47" s="232">
        <v>1118.1</v>
      </c>
      <c r="X47" s="233">
        <v>345.463</v>
      </c>
      <c r="Y47" s="234">
        <v>3.0897325820588497</v>
      </c>
      <c r="Z47" s="236">
        <v>1118.1</v>
      </c>
      <c r="AA47" s="237">
        <v>345.463</v>
      </c>
      <c r="AB47" s="238">
        <v>3.08973258205885</v>
      </c>
      <c r="AC47" s="264"/>
      <c r="AD47" s="230">
        <f t="shared" si="0"/>
        <v>0.0017695954164550754</v>
      </c>
      <c r="AE47" s="230">
        <f t="shared" si="1"/>
        <v>0.0047211942142435445</v>
      </c>
    </row>
    <row r="48" spans="1:31" ht="12.75">
      <c r="A48" s="231" t="s">
        <v>140</v>
      </c>
      <c r="B48" s="232"/>
      <c r="C48" s="233"/>
      <c r="D48" s="234"/>
      <c r="E48" s="232"/>
      <c r="F48" s="233"/>
      <c r="G48" s="235"/>
      <c r="H48" s="261">
        <v>0.01</v>
      </c>
      <c r="I48" s="261">
        <v>0.02</v>
      </c>
      <c r="J48" s="235">
        <v>20</v>
      </c>
      <c r="K48" s="261">
        <v>0.01</v>
      </c>
      <c r="L48" s="261">
        <v>0.02</v>
      </c>
      <c r="M48" s="234">
        <v>20</v>
      </c>
      <c r="N48" s="232"/>
      <c r="O48" s="233"/>
      <c r="P48" s="235"/>
      <c r="Q48" s="233"/>
      <c r="R48" s="233"/>
      <c r="S48" s="235"/>
      <c r="T48" s="233"/>
      <c r="U48" s="233"/>
      <c r="V48" s="234"/>
      <c r="W48" s="255">
        <v>0.01</v>
      </c>
      <c r="X48" s="235">
        <v>0.02</v>
      </c>
      <c r="Y48" s="234">
        <v>20</v>
      </c>
      <c r="Z48" s="245">
        <v>0.01</v>
      </c>
      <c r="AA48" s="246">
        <v>0.02</v>
      </c>
      <c r="AB48" s="238">
        <v>20</v>
      </c>
      <c r="AC48" s="258"/>
      <c r="AD48" s="230">
        <f t="shared" si="0"/>
        <v>1.5826808124989497E-08</v>
      </c>
      <c r="AE48" s="230">
        <f t="shared" si="1"/>
        <v>2.733256073294995E-07</v>
      </c>
    </row>
    <row r="49" spans="1:31" ht="12.75">
      <c r="A49" s="231" t="s">
        <v>11</v>
      </c>
      <c r="B49" s="232">
        <v>91.64</v>
      </c>
      <c r="C49" s="233">
        <v>28.604</v>
      </c>
      <c r="D49" s="234">
        <v>3.121344391095591</v>
      </c>
      <c r="E49" s="232">
        <v>160.94</v>
      </c>
      <c r="F49" s="233">
        <v>80.771</v>
      </c>
      <c r="G49" s="235">
        <v>5.018702622095192</v>
      </c>
      <c r="H49" s="233">
        <v>325.95</v>
      </c>
      <c r="I49" s="233">
        <v>206.256</v>
      </c>
      <c r="J49" s="235">
        <v>6.3278416935112745</v>
      </c>
      <c r="K49" s="233">
        <v>486.89</v>
      </c>
      <c r="L49" s="233">
        <v>287.027</v>
      </c>
      <c r="M49" s="234">
        <v>5.895109778389369</v>
      </c>
      <c r="N49" s="232">
        <v>5692.45</v>
      </c>
      <c r="O49" s="233">
        <v>470.253</v>
      </c>
      <c r="P49" s="235">
        <v>0.8260994826480689</v>
      </c>
      <c r="Q49" s="233">
        <v>90.6</v>
      </c>
      <c r="R49" s="240">
        <v>7.701</v>
      </c>
      <c r="S49" s="235">
        <v>0.85</v>
      </c>
      <c r="T49" s="233">
        <v>5783.05</v>
      </c>
      <c r="U49" s="233">
        <v>477.954</v>
      </c>
      <c r="V49" s="234">
        <v>0.8264739194715591</v>
      </c>
      <c r="W49" s="232">
        <v>6361.58</v>
      </c>
      <c r="X49" s="233">
        <v>793.585</v>
      </c>
      <c r="Y49" s="234">
        <v>1.2474652523429715</v>
      </c>
      <c r="Z49" s="236">
        <v>6361.58</v>
      </c>
      <c r="AA49" s="237">
        <v>793.585</v>
      </c>
      <c r="AB49" s="238">
        <v>1.2474652523429715</v>
      </c>
      <c r="AC49" s="262"/>
      <c r="AD49" s="230">
        <f t="shared" si="0"/>
        <v>0.010068350603177068</v>
      </c>
      <c r="AE49" s="230">
        <f t="shared" si="1"/>
        <v>0.010845355104629043</v>
      </c>
    </row>
    <row r="50" spans="1:31" ht="12.75">
      <c r="A50" s="231" t="s">
        <v>59</v>
      </c>
      <c r="B50" s="232">
        <v>490.64</v>
      </c>
      <c r="C50" s="233">
        <v>83.452</v>
      </c>
      <c r="D50" s="234">
        <v>1.7008804826349257</v>
      </c>
      <c r="E50" s="232">
        <v>268.57</v>
      </c>
      <c r="F50" s="233">
        <v>47.506</v>
      </c>
      <c r="G50" s="235">
        <v>1.7688498343076295</v>
      </c>
      <c r="H50" s="233">
        <v>171.48</v>
      </c>
      <c r="I50" s="233">
        <v>36.244</v>
      </c>
      <c r="J50" s="235">
        <v>2.113599253557266</v>
      </c>
      <c r="K50" s="233">
        <v>440.05</v>
      </c>
      <c r="L50" s="233">
        <v>83.75</v>
      </c>
      <c r="M50" s="234">
        <v>1.903192818997841</v>
      </c>
      <c r="N50" s="232"/>
      <c r="O50" s="233"/>
      <c r="P50" s="235"/>
      <c r="Q50" s="233"/>
      <c r="R50" s="233"/>
      <c r="S50" s="235"/>
      <c r="T50" s="233"/>
      <c r="U50" s="233"/>
      <c r="V50" s="234"/>
      <c r="W50" s="232">
        <v>930.69</v>
      </c>
      <c r="X50" s="233">
        <v>167.202</v>
      </c>
      <c r="Y50" s="234">
        <v>1.796538052412726</v>
      </c>
      <c r="Z50" s="236">
        <v>930.69</v>
      </c>
      <c r="AA50" s="237">
        <v>167.202</v>
      </c>
      <c r="AB50" s="238">
        <v>1.796538052412726</v>
      </c>
      <c r="AC50" s="258"/>
      <c r="AD50" s="230">
        <f t="shared" si="0"/>
        <v>0.0014729852053846474</v>
      </c>
      <c r="AE50" s="230">
        <f t="shared" si="1"/>
        <v>0.0022850294098353484</v>
      </c>
    </row>
    <row r="51" spans="1:31" ht="13.5" thickBot="1">
      <c r="A51" s="248" t="s">
        <v>54</v>
      </c>
      <c r="B51" s="265">
        <v>0.05</v>
      </c>
      <c r="C51" s="266">
        <v>0.006</v>
      </c>
      <c r="D51" s="251">
        <v>1.2</v>
      </c>
      <c r="E51" s="257">
        <v>2.4</v>
      </c>
      <c r="F51" s="267">
        <v>4.31</v>
      </c>
      <c r="G51" s="252">
        <v>17.958333333333332</v>
      </c>
      <c r="H51" s="252"/>
      <c r="I51" s="252"/>
      <c r="J51" s="252"/>
      <c r="K51" s="267">
        <v>2.4</v>
      </c>
      <c r="L51" s="267">
        <v>4.31</v>
      </c>
      <c r="M51" s="251">
        <v>17.958333333333332</v>
      </c>
      <c r="N51" s="249"/>
      <c r="O51" s="250"/>
      <c r="P51" s="252"/>
      <c r="Q51" s="250"/>
      <c r="R51" s="250"/>
      <c r="S51" s="252"/>
      <c r="T51" s="250"/>
      <c r="U51" s="250"/>
      <c r="V51" s="251"/>
      <c r="W51" s="257">
        <v>2.45</v>
      </c>
      <c r="X51" s="267">
        <v>4.316</v>
      </c>
      <c r="Y51" s="251">
        <v>17.616326530612245</v>
      </c>
      <c r="Z51" s="256">
        <v>2.45</v>
      </c>
      <c r="AA51" s="247">
        <v>4.316</v>
      </c>
      <c r="AB51" s="253">
        <v>17.61632653061224</v>
      </c>
      <c r="AC51" s="258"/>
      <c r="AD51" s="230">
        <f t="shared" si="0"/>
        <v>3.877567990622427E-06</v>
      </c>
      <c r="AE51" s="230">
        <f t="shared" si="1"/>
        <v>5.898366606170599E-05</v>
      </c>
    </row>
    <row r="52" spans="1:31" ht="12.75">
      <c r="A52" s="224" t="s">
        <v>64</v>
      </c>
      <c r="B52" s="225">
        <v>2051.27</v>
      </c>
      <c r="C52" s="226">
        <v>354.074</v>
      </c>
      <c r="D52" s="227">
        <v>1.7261208909602344</v>
      </c>
      <c r="E52" s="225">
        <v>2272.32</v>
      </c>
      <c r="F52" s="226">
        <v>1262.495</v>
      </c>
      <c r="G52" s="228">
        <v>5.55597363047458</v>
      </c>
      <c r="H52" s="226">
        <v>10670.6</v>
      </c>
      <c r="I52" s="226">
        <v>3052.448</v>
      </c>
      <c r="J52" s="228">
        <v>2.860615148164114</v>
      </c>
      <c r="K52" s="226">
        <v>12942.92</v>
      </c>
      <c r="L52" s="226">
        <v>4314.943</v>
      </c>
      <c r="M52" s="227">
        <v>3.3338249792164367</v>
      </c>
      <c r="N52" s="225">
        <v>2164.9</v>
      </c>
      <c r="O52" s="226">
        <v>229.934</v>
      </c>
      <c r="P52" s="228">
        <v>1.062099866044621</v>
      </c>
      <c r="Q52" s="226">
        <v>147.59</v>
      </c>
      <c r="R52" s="226">
        <v>34.605</v>
      </c>
      <c r="S52" s="228">
        <v>2.3446710481739954</v>
      </c>
      <c r="T52" s="226">
        <v>2312.49</v>
      </c>
      <c r="U52" s="226">
        <v>264.539</v>
      </c>
      <c r="V52" s="227">
        <v>1.1439573792751536</v>
      </c>
      <c r="W52" s="225">
        <v>17306.68</v>
      </c>
      <c r="X52" s="226">
        <v>4933.556</v>
      </c>
      <c r="Y52" s="227">
        <v>2.850665754494796</v>
      </c>
      <c r="Z52" s="225">
        <v>17306.8</v>
      </c>
      <c r="AA52" s="226">
        <v>4933.587</v>
      </c>
      <c r="AB52" s="229">
        <v>2.850663900894447</v>
      </c>
      <c r="AC52" s="260"/>
      <c r="AD52" s="230">
        <f t="shared" si="0"/>
        <v>0.02739114028575682</v>
      </c>
      <c r="AE52" s="230">
        <f t="shared" si="1"/>
        <v>0.06742378315439618</v>
      </c>
    </row>
    <row r="53" spans="1:31" ht="12.75">
      <c r="A53" s="231" t="s">
        <v>88</v>
      </c>
      <c r="B53" s="232"/>
      <c r="C53" s="233"/>
      <c r="D53" s="234"/>
      <c r="E53" s="232">
        <v>17.07</v>
      </c>
      <c r="F53" s="233">
        <v>15.93</v>
      </c>
      <c r="G53" s="235">
        <v>9.332161687170474</v>
      </c>
      <c r="H53" s="261">
        <v>0.09</v>
      </c>
      <c r="I53" s="261">
        <v>0.06</v>
      </c>
      <c r="J53" s="235">
        <v>6.666666666666666</v>
      </c>
      <c r="K53" s="233">
        <v>17.16</v>
      </c>
      <c r="L53" s="233">
        <v>15.99</v>
      </c>
      <c r="M53" s="234">
        <v>9.318181818181818</v>
      </c>
      <c r="N53" s="232"/>
      <c r="O53" s="233"/>
      <c r="P53" s="235"/>
      <c r="Q53" s="233"/>
      <c r="R53" s="233"/>
      <c r="S53" s="235"/>
      <c r="T53" s="233"/>
      <c r="U53" s="233"/>
      <c r="V53" s="234"/>
      <c r="W53" s="232">
        <v>17.16</v>
      </c>
      <c r="X53" s="233">
        <v>15.99</v>
      </c>
      <c r="Y53" s="234">
        <v>9.318181818181818</v>
      </c>
      <c r="Z53" s="236">
        <v>17.16</v>
      </c>
      <c r="AA53" s="237">
        <v>15.99</v>
      </c>
      <c r="AB53" s="238">
        <v>9.318181818181818</v>
      </c>
      <c r="AC53" s="258"/>
      <c r="AD53" s="230">
        <f t="shared" si="0"/>
        <v>2.7158802742481974E-05</v>
      </c>
      <c r="AE53" s="230">
        <f t="shared" si="1"/>
        <v>0.00021852382305993483</v>
      </c>
    </row>
    <row r="54" spans="1:31" ht="12.75">
      <c r="A54" s="231" t="s">
        <v>123</v>
      </c>
      <c r="B54" s="232"/>
      <c r="C54" s="233"/>
      <c r="D54" s="234"/>
      <c r="E54" s="241">
        <v>1.8</v>
      </c>
      <c r="F54" s="240">
        <v>2.38</v>
      </c>
      <c r="G54" s="235">
        <v>13.222222222222221</v>
      </c>
      <c r="H54" s="235">
        <v>0.09</v>
      </c>
      <c r="I54" s="235">
        <v>0.13</v>
      </c>
      <c r="J54" s="235">
        <v>14.444444444444446</v>
      </c>
      <c r="K54" s="240">
        <v>1.89</v>
      </c>
      <c r="L54" s="240">
        <v>2.51</v>
      </c>
      <c r="M54" s="234">
        <v>13.280423280423278</v>
      </c>
      <c r="N54" s="232"/>
      <c r="O54" s="233"/>
      <c r="P54" s="235"/>
      <c r="Q54" s="268"/>
      <c r="R54" s="268"/>
      <c r="S54" s="235"/>
      <c r="T54" s="268"/>
      <c r="U54" s="268"/>
      <c r="V54" s="234"/>
      <c r="W54" s="241">
        <v>1.89</v>
      </c>
      <c r="X54" s="240">
        <v>2.51</v>
      </c>
      <c r="Y54" s="234">
        <v>13.280423280423278</v>
      </c>
      <c r="Z54" s="256">
        <v>1.89</v>
      </c>
      <c r="AA54" s="247">
        <v>2.51</v>
      </c>
      <c r="AB54" s="238">
        <v>13.280423280423278</v>
      </c>
      <c r="AC54" s="264"/>
      <c r="AD54" s="230">
        <f t="shared" si="0"/>
        <v>2.9912667356230145E-06</v>
      </c>
      <c r="AE54" s="230">
        <f t="shared" si="1"/>
        <v>3.430236371985218E-05</v>
      </c>
    </row>
    <row r="55" spans="1:31" ht="12.75">
      <c r="A55" s="231" t="s">
        <v>24</v>
      </c>
      <c r="B55" s="232">
        <v>15.84</v>
      </c>
      <c r="C55" s="240">
        <v>8.167</v>
      </c>
      <c r="D55" s="234">
        <v>5.1559343434343425</v>
      </c>
      <c r="E55" s="232">
        <v>180</v>
      </c>
      <c r="F55" s="233">
        <v>164.99</v>
      </c>
      <c r="G55" s="235">
        <v>9.166111111111112</v>
      </c>
      <c r="H55" s="233">
        <v>328.97</v>
      </c>
      <c r="I55" s="233">
        <v>153.13</v>
      </c>
      <c r="J55" s="235">
        <v>4.654831747575766</v>
      </c>
      <c r="K55" s="233">
        <v>508.97</v>
      </c>
      <c r="L55" s="233">
        <v>318.12</v>
      </c>
      <c r="M55" s="234">
        <v>6.250270153447158</v>
      </c>
      <c r="N55" s="232"/>
      <c r="O55" s="240"/>
      <c r="P55" s="235"/>
      <c r="Q55" s="233"/>
      <c r="R55" s="233"/>
      <c r="S55" s="235"/>
      <c r="T55" s="233"/>
      <c r="U55" s="233"/>
      <c r="V55" s="234"/>
      <c r="W55" s="232">
        <v>524.81</v>
      </c>
      <c r="X55" s="233">
        <v>326.287</v>
      </c>
      <c r="Y55" s="234">
        <v>6.217240525142431</v>
      </c>
      <c r="Z55" s="236">
        <v>524.81</v>
      </c>
      <c r="AA55" s="237">
        <v>326.287</v>
      </c>
      <c r="AB55" s="238">
        <v>6.217240525142432</v>
      </c>
      <c r="AC55" s="262"/>
      <c r="AD55" s="230">
        <f t="shared" si="0"/>
        <v>0.0008306067172075736</v>
      </c>
      <c r="AE55" s="230">
        <f t="shared" si="1"/>
        <v>0.004459129621936019</v>
      </c>
    </row>
    <row r="56" spans="1:31" ht="12.75">
      <c r="A56" s="231" t="s">
        <v>89</v>
      </c>
      <c r="B56" s="232"/>
      <c r="C56" s="240"/>
      <c r="D56" s="234"/>
      <c r="E56" s="263">
        <v>0.01</v>
      </c>
      <c r="F56" s="261">
        <v>0.008</v>
      </c>
      <c r="G56" s="235">
        <v>8</v>
      </c>
      <c r="H56" s="233"/>
      <c r="I56" s="233"/>
      <c r="J56" s="235"/>
      <c r="K56" s="235">
        <v>0.01</v>
      </c>
      <c r="L56" s="261">
        <v>0.008</v>
      </c>
      <c r="M56" s="234">
        <v>8</v>
      </c>
      <c r="N56" s="232"/>
      <c r="O56" s="233"/>
      <c r="P56" s="235"/>
      <c r="Q56" s="233"/>
      <c r="R56" s="233"/>
      <c r="S56" s="235"/>
      <c r="T56" s="233"/>
      <c r="U56" s="233"/>
      <c r="V56" s="234"/>
      <c r="W56" s="263">
        <v>0.01</v>
      </c>
      <c r="X56" s="261">
        <v>0.008</v>
      </c>
      <c r="Y56" s="234">
        <v>8</v>
      </c>
      <c r="Z56" s="245">
        <v>0.01</v>
      </c>
      <c r="AA56" s="269">
        <v>0.008</v>
      </c>
      <c r="AB56" s="238">
        <v>8</v>
      </c>
      <c r="AC56" s="258"/>
      <c r="AD56" s="230">
        <f t="shared" si="0"/>
        <v>1.5826808124989497E-08</v>
      </c>
      <c r="AE56" s="230">
        <f t="shared" si="1"/>
        <v>1.0933024293179979E-07</v>
      </c>
    </row>
    <row r="57" spans="1:31" ht="12.75">
      <c r="A57" s="231" t="s">
        <v>27</v>
      </c>
      <c r="B57" s="255"/>
      <c r="C57" s="235"/>
      <c r="D57" s="234"/>
      <c r="E57" s="263">
        <v>0.07</v>
      </c>
      <c r="F57" s="261">
        <v>0.026</v>
      </c>
      <c r="G57" s="235">
        <v>3.714285714285714</v>
      </c>
      <c r="H57" s="235">
        <v>0.59</v>
      </c>
      <c r="I57" s="235">
        <v>0.685</v>
      </c>
      <c r="J57" s="235">
        <v>11.610169491525426</v>
      </c>
      <c r="K57" s="235">
        <v>0.66</v>
      </c>
      <c r="L57" s="235">
        <v>0.711</v>
      </c>
      <c r="M57" s="234">
        <v>10.772727272727272</v>
      </c>
      <c r="N57" s="232"/>
      <c r="O57" s="233"/>
      <c r="P57" s="235"/>
      <c r="Q57" s="240"/>
      <c r="R57" s="235"/>
      <c r="S57" s="235"/>
      <c r="T57" s="240"/>
      <c r="U57" s="240"/>
      <c r="V57" s="234"/>
      <c r="W57" s="255">
        <v>0.66</v>
      </c>
      <c r="X57" s="235">
        <v>0.711</v>
      </c>
      <c r="Y57" s="234">
        <v>10.772727272727272</v>
      </c>
      <c r="Z57" s="245">
        <v>0.66</v>
      </c>
      <c r="AA57" s="246">
        <v>0.711</v>
      </c>
      <c r="AB57" s="238">
        <v>10.772727272727272</v>
      </c>
      <c r="AC57" s="258"/>
      <c r="AD57" s="230">
        <f t="shared" si="0"/>
        <v>1.0445693362493069E-06</v>
      </c>
      <c r="AE57" s="230">
        <f t="shared" si="1"/>
        <v>9.716725340563706E-06</v>
      </c>
    </row>
    <row r="58" spans="1:31" ht="12.75">
      <c r="A58" s="231" t="s">
        <v>29</v>
      </c>
      <c r="B58" s="232">
        <v>105.65</v>
      </c>
      <c r="C58" s="233">
        <v>28.278</v>
      </c>
      <c r="D58" s="234">
        <v>2.676573592049219</v>
      </c>
      <c r="E58" s="232">
        <v>332</v>
      </c>
      <c r="F58" s="233">
        <v>220.313</v>
      </c>
      <c r="G58" s="235">
        <v>6.6359337349397585</v>
      </c>
      <c r="H58" s="233">
        <v>326.71</v>
      </c>
      <c r="I58" s="233">
        <v>116.219</v>
      </c>
      <c r="J58" s="235">
        <v>3.5572526093477395</v>
      </c>
      <c r="K58" s="233">
        <v>658.71</v>
      </c>
      <c r="L58" s="233">
        <v>336.532</v>
      </c>
      <c r="M58" s="234">
        <v>5.108955382490018</v>
      </c>
      <c r="N58" s="232">
        <v>2146.22</v>
      </c>
      <c r="O58" s="233">
        <v>226.663</v>
      </c>
      <c r="P58" s="235">
        <v>1.056103288572467</v>
      </c>
      <c r="Q58" s="233"/>
      <c r="R58" s="233"/>
      <c r="S58" s="235"/>
      <c r="T58" s="233">
        <v>2146.22</v>
      </c>
      <c r="U58" s="233">
        <v>226.663</v>
      </c>
      <c r="V58" s="234">
        <v>1.056103288572467</v>
      </c>
      <c r="W58" s="232">
        <v>2910.58</v>
      </c>
      <c r="X58" s="233">
        <v>591.473</v>
      </c>
      <c r="Y58" s="234">
        <v>2.032148231623937</v>
      </c>
      <c r="Z58" s="236">
        <v>2910.58</v>
      </c>
      <c r="AA58" s="237">
        <v>591.473</v>
      </c>
      <c r="AB58" s="238">
        <v>2.032148231623937</v>
      </c>
      <c r="AC58" s="258"/>
      <c r="AD58" s="230">
        <f t="shared" si="0"/>
        <v>0.0046065191192431925</v>
      </c>
      <c r="AE58" s="230">
        <f t="shared" si="1"/>
        <v>0.00808323584720005</v>
      </c>
    </row>
    <row r="59" spans="1:31" ht="12.75">
      <c r="A59" s="231" t="s">
        <v>13</v>
      </c>
      <c r="B59" s="232">
        <v>38.25</v>
      </c>
      <c r="C59" s="233">
        <v>9.434</v>
      </c>
      <c r="D59" s="234">
        <v>2.4664052287581697</v>
      </c>
      <c r="E59" s="232">
        <v>1459.49</v>
      </c>
      <c r="F59" s="233">
        <v>618.714</v>
      </c>
      <c r="G59" s="235">
        <v>4.239247956477948</v>
      </c>
      <c r="H59" s="233">
        <v>8797.77</v>
      </c>
      <c r="I59" s="233">
        <v>2549.341</v>
      </c>
      <c r="J59" s="235">
        <v>2.8977127158359446</v>
      </c>
      <c r="K59" s="233">
        <v>10257.26</v>
      </c>
      <c r="L59" s="233">
        <v>3168.055</v>
      </c>
      <c r="M59" s="234">
        <v>3.0885977346776814</v>
      </c>
      <c r="N59" s="232">
        <v>18.14</v>
      </c>
      <c r="O59" s="240">
        <v>3.208</v>
      </c>
      <c r="P59" s="235">
        <v>1.768467475192944</v>
      </c>
      <c r="Q59" s="233">
        <v>144.82</v>
      </c>
      <c r="R59" s="233">
        <v>32.529</v>
      </c>
      <c r="S59" s="235">
        <v>2.2461676564010498</v>
      </c>
      <c r="T59" s="233">
        <v>162.96</v>
      </c>
      <c r="U59" s="233">
        <v>35.737</v>
      </c>
      <c r="V59" s="234">
        <v>2.1929921453117327</v>
      </c>
      <c r="W59" s="232">
        <v>10458.47</v>
      </c>
      <c r="X59" s="233">
        <v>3213.226</v>
      </c>
      <c r="Y59" s="234">
        <v>3.0723671818153138</v>
      </c>
      <c r="Z59" s="236">
        <v>10458.47</v>
      </c>
      <c r="AA59" s="237">
        <v>3213.226</v>
      </c>
      <c r="AB59" s="238">
        <v>3.0723671818153138</v>
      </c>
      <c r="AC59" s="258"/>
      <c r="AD59" s="230">
        <f t="shared" si="0"/>
        <v>0.016552419797095888</v>
      </c>
      <c r="AE59" s="230">
        <f t="shared" si="1"/>
        <v>0.043912847396846914</v>
      </c>
    </row>
    <row r="60" spans="1:31" ht="12.75">
      <c r="A60" s="231" t="s">
        <v>30</v>
      </c>
      <c r="B60" s="255">
        <v>0.81</v>
      </c>
      <c r="C60" s="235">
        <v>0.461</v>
      </c>
      <c r="D60" s="234">
        <v>5.6913580246913575</v>
      </c>
      <c r="E60" s="232">
        <v>46.63</v>
      </c>
      <c r="F60" s="233">
        <v>53.869</v>
      </c>
      <c r="G60" s="235">
        <v>11.552434055329186</v>
      </c>
      <c r="H60" s="240">
        <v>2.26</v>
      </c>
      <c r="I60" s="240">
        <v>3.236</v>
      </c>
      <c r="J60" s="235">
        <v>14.318584070796463</v>
      </c>
      <c r="K60" s="233">
        <v>48.89</v>
      </c>
      <c r="L60" s="233">
        <v>57.105</v>
      </c>
      <c r="M60" s="234">
        <v>11.680302720392717</v>
      </c>
      <c r="N60" s="232"/>
      <c r="O60" s="233"/>
      <c r="P60" s="235"/>
      <c r="Q60" s="240">
        <v>1.87</v>
      </c>
      <c r="R60" s="240">
        <v>1.971</v>
      </c>
      <c r="S60" s="235">
        <v>10.540106951871657</v>
      </c>
      <c r="T60" s="240">
        <v>1.87</v>
      </c>
      <c r="U60" s="240">
        <v>1.971</v>
      </c>
      <c r="V60" s="234">
        <v>10.540106951871657</v>
      </c>
      <c r="W60" s="232">
        <v>51.57</v>
      </c>
      <c r="X60" s="233">
        <v>59.53699999999999</v>
      </c>
      <c r="Y60" s="234">
        <v>11.544890440178397</v>
      </c>
      <c r="Z60" s="236">
        <v>51.57</v>
      </c>
      <c r="AA60" s="237">
        <v>59.537</v>
      </c>
      <c r="AB60" s="238">
        <v>11.544890440178397</v>
      </c>
      <c r="AC60" s="258"/>
      <c r="AD60" s="230">
        <f t="shared" si="0"/>
        <v>8.161884950057083E-05</v>
      </c>
      <c r="AE60" s="230">
        <f t="shared" si="1"/>
        <v>0.0008136493341788205</v>
      </c>
    </row>
    <row r="61" spans="1:31" ht="12.75">
      <c r="A61" s="231" t="s">
        <v>38</v>
      </c>
      <c r="B61" s="232">
        <v>40.05</v>
      </c>
      <c r="C61" s="240">
        <v>6.903</v>
      </c>
      <c r="D61" s="234">
        <v>1.7235955056179775</v>
      </c>
      <c r="E61" s="232">
        <v>112.2</v>
      </c>
      <c r="F61" s="233">
        <v>49.38</v>
      </c>
      <c r="G61" s="235">
        <v>4.401069518716578</v>
      </c>
      <c r="H61" s="233">
        <v>1052.16</v>
      </c>
      <c r="I61" s="233">
        <v>154.229</v>
      </c>
      <c r="J61" s="235">
        <v>1.4658321928223845</v>
      </c>
      <c r="K61" s="233">
        <v>1164.36</v>
      </c>
      <c r="L61" s="233">
        <v>203.609</v>
      </c>
      <c r="M61" s="270">
        <v>1.7486773850012027</v>
      </c>
      <c r="N61" s="255">
        <v>0.54</v>
      </c>
      <c r="O61" s="261">
        <v>0.063</v>
      </c>
      <c r="P61" s="235">
        <v>1.1666666666666665</v>
      </c>
      <c r="Q61" s="235">
        <v>0.9</v>
      </c>
      <c r="R61" s="235">
        <v>0.105</v>
      </c>
      <c r="S61" s="235">
        <v>1.1666666666666665</v>
      </c>
      <c r="T61" s="240">
        <v>1.44</v>
      </c>
      <c r="U61" s="235">
        <v>0.168</v>
      </c>
      <c r="V61" s="234">
        <v>1.1666666666666667</v>
      </c>
      <c r="W61" s="232">
        <v>1205.85</v>
      </c>
      <c r="X61" s="233">
        <v>210.68</v>
      </c>
      <c r="Y61" s="234">
        <v>1.7471493137620766</v>
      </c>
      <c r="Z61" s="236">
        <v>1205.85</v>
      </c>
      <c r="AA61" s="237">
        <v>210.68</v>
      </c>
      <c r="AB61" s="238">
        <v>1.7471493137620766</v>
      </c>
      <c r="AC61" s="258"/>
      <c r="AD61" s="230">
        <f t="shared" si="0"/>
        <v>0.0019084756577518582</v>
      </c>
      <c r="AE61" s="230">
        <f t="shared" si="1"/>
        <v>0.0028792119476089475</v>
      </c>
    </row>
    <row r="62" spans="1:31" ht="12.75">
      <c r="A62" s="231" t="s">
        <v>92</v>
      </c>
      <c r="B62" s="232">
        <v>154.63</v>
      </c>
      <c r="C62" s="233">
        <v>28.839</v>
      </c>
      <c r="D62" s="234">
        <v>1.8650326586044106</v>
      </c>
      <c r="E62" s="241"/>
      <c r="F62" s="240"/>
      <c r="G62" s="235"/>
      <c r="H62" s="240"/>
      <c r="I62" s="240"/>
      <c r="J62" s="235"/>
      <c r="K62" s="240"/>
      <c r="L62" s="240"/>
      <c r="M62" s="234"/>
      <c r="N62" s="232"/>
      <c r="O62" s="233"/>
      <c r="P62" s="235"/>
      <c r="Q62" s="235"/>
      <c r="R62" s="235"/>
      <c r="S62" s="235"/>
      <c r="T62" s="240"/>
      <c r="U62" s="240"/>
      <c r="V62" s="234"/>
      <c r="W62" s="232">
        <v>154.63</v>
      </c>
      <c r="X62" s="233">
        <v>28.839</v>
      </c>
      <c r="Y62" s="234">
        <v>1.8650326586044106</v>
      </c>
      <c r="Z62" s="236">
        <v>154.63</v>
      </c>
      <c r="AA62" s="237">
        <v>28.839</v>
      </c>
      <c r="AB62" s="238">
        <v>1.8650326586044106</v>
      </c>
      <c r="AC62" s="258"/>
      <c r="AD62" s="230">
        <f t="shared" si="0"/>
        <v>0.00024472993403671257</v>
      </c>
      <c r="AE62" s="230">
        <f t="shared" si="1"/>
        <v>0.00039412185948877176</v>
      </c>
    </row>
    <row r="63" spans="1:31" ht="12.75">
      <c r="A63" s="231" t="s">
        <v>43</v>
      </c>
      <c r="B63" s="255">
        <v>0.36</v>
      </c>
      <c r="C63" s="261">
        <v>0.083</v>
      </c>
      <c r="D63" s="234">
        <v>2.305555555555556</v>
      </c>
      <c r="E63" s="263">
        <v>0.09</v>
      </c>
      <c r="F63" s="261">
        <v>0.094</v>
      </c>
      <c r="G63" s="235">
        <v>10.444444444444445</v>
      </c>
      <c r="H63" s="240">
        <v>2.15</v>
      </c>
      <c r="I63" s="240">
        <v>1.095</v>
      </c>
      <c r="J63" s="235">
        <v>5.093023255813954</v>
      </c>
      <c r="K63" s="240">
        <v>2.24</v>
      </c>
      <c r="L63" s="240">
        <v>1.189</v>
      </c>
      <c r="M63" s="234">
        <v>5.3080357142857135</v>
      </c>
      <c r="N63" s="232"/>
      <c r="O63" s="233"/>
      <c r="P63" s="235"/>
      <c r="Q63" s="268"/>
      <c r="R63" s="268"/>
      <c r="S63" s="235"/>
      <c r="T63" s="268"/>
      <c r="U63" s="268"/>
      <c r="V63" s="234"/>
      <c r="W63" s="241">
        <v>2.6</v>
      </c>
      <c r="X63" s="240">
        <v>1.272</v>
      </c>
      <c r="Y63" s="234">
        <v>4.892307692307693</v>
      </c>
      <c r="Z63" s="256">
        <v>2.6</v>
      </c>
      <c r="AA63" s="247">
        <v>1.272</v>
      </c>
      <c r="AB63" s="238">
        <v>4.892307692307693</v>
      </c>
      <c r="AC63" s="258"/>
      <c r="AD63" s="230">
        <f t="shared" si="0"/>
        <v>4.114970112497269E-06</v>
      </c>
      <c r="AE63" s="230">
        <f t="shared" si="1"/>
        <v>1.7383508626156166E-05</v>
      </c>
    </row>
    <row r="64" spans="1:31" ht="12.75">
      <c r="A64" s="231" t="s">
        <v>48</v>
      </c>
      <c r="B64" s="255">
        <v>0.36</v>
      </c>
      <c r="C64" s="235">
        <v>0.287</v>
      </c>
      <c r="D64" s="234">
        <v>7.972222222222221</v>
      </c>
      <c r="E64" s="241">
        <v>8.21</v>
      </c>
      <c r="F64" s="233">
        <v>15.299</v>
      </c>
      <c r="G64" s="235">
        <v>18.63459196102314</v>
      </c>
      <c r="H64" s="240">
        <v>6.45</v>
      </c>
      <c r="I64" s="240">
        <v>3.464</v>
      </c>
      <c r="J64" s="235">
        <v>5.370542635658914</v>
      </c>
      <c r="K64" s="233">
        <v>14.66</v>
      </c>
      <c r="L64" s="233">
        <v>18.763</v>
      </c>
      <c r="M64" s="234">
        <v>12.798772169167805</v>
      </c>
      <c r="N64" s="232"/>
      <c r="O64" s="233"/>
      <c r="P64" s="235"/>
      <c r="Q64" s="268"/>
      <c r="R64" s="268"/>
      <c r="S64" s="235"/>
      <c r="T64" s="268"/>
      <c r="U64" s="268"/>
      <c r="V64" s="234"/>
      <c r="W64" s="232">
        <v>15.02</v>
      </c>
      <c r="X64" s="233">
        <v>19.05</v>
      </c>
      <c r="Y64" s="234">
        <v>12.683089214380827</v>
      </c>
      <c r="Z64" s="236">
        <v>15.02</v>
      </c>
      <c r="AA64" s="237">
        <v>19.05</v>
      </c>
      <c r="AB64" s="238">
        <v>12.683089214380827</v>
      </c>
      <c r="AC64" s="258"/>
      <c r="AD64" s="230">
        <f t="shared" si="0"/>
        <v>2.377186580373422E-05</v>
      </c>
      <c r="AE64" s="230">
        <f t="shared" si="1"/>
        <v>0.00026034264098134824</v>
      </c>
    </row>
    <row r="65" spans="1:31" ht="12.75">
      <c r="A65" s="231" t="s">
        <v>52</v>
      </c>
      <c r="B65" s="232"/>
      <c r="C65" s="233"/>
      <c r="D65" s="234"/>
      <c r="E65" s="232"/>
      <c r="F65" s="233"/>
      <c r="G65" s="235"/>
      <c r="H65" s="235">
        <v>0.99</v>
      </c>
      <c r="I65" s="235">
        <v>0.692</v>
      </c>
      <c r="J65" s="235">
        <v>6.98989898989899</v>
      </c>
      <c r="K65" s="235">
        <v>0.99</v>
      </c>
      <c r="L65" s="235">
        <v>0.692</v>
      </c>
      <c r="M65" s="234">
        <v>6.98989898989899</v>
      </c>
      <c r="N65" s="232"/>
      <c r="O65" s="233"/>
      <c r="P65" s="235"/>
      <c r="Q65" s="268"/>
      <c r="R65" s="268"/>
      <c r="S65" s="235"/>
      <c r="T65" s="268"/>
      <c r="U65" s="268"/>
      <c r="V65" s="234"/>
      <c r="W65" s="255">
        <v>0.99</v>
      </c>
      <c r="X65" s="235">
        <v>0.692</v>
      </c>
      <c r="Y65" s="234">
        <v>6.98989898989899</v>
      </c>
      <c r="Z65" s="245">
        <v>0.99</v>
      </c>
      <c r="AA65" s="246">
        <v>0.692</v>
      </c>
      <c r="AB65" s="238">
        <v>6.98989898989899</v>
      </c>
      <c r="AC65" s="258"/>
      <c r="AD65" s="230">
        <f t="shared" si="0"/>
        <v>1.5668540043739602E-06</v>
      </c>
      <c r="AE65" s="230">
        <f t="shared" si="1"/>
        <v>9.457066013600681E-06</v>
      </c>
    </row>
    <row r="66" spans="1:31" ht="12.75">
      <c r="A66" s="231" t="s">
        <v>55</v>
      </c>
      <c r="B66" s="232"/>
      <c r="C66" s="233"/>
      <c r="D66" s="234"/>
      <c r="E66" s="232">
        <v>45.94</v>
      </c>
      <c r="F66" s="233">
        <v>85.158</v>
      </c>
      <c r="G66" s="235">
        <v>18.53678711362647</v>
      </c>
      <c r="H66" s="233">
        <v>47.8</v>
      </c>
      <c r="I66" s="233">
        <v>53.524</v>
      </c>
      <c r="J66" s="235">
        <v>11.197489539748954</v>
      </c>
      <c r="K66" s="233">
        <v>93.74</v>
      </c>
      <c r="L66" s="233">
        <v>138.682</v>
      </c>
      <c r="M66" s="234">
        <v>14.794324727970983</v>
      </c>
      <c r="N66" s="271"/>
      <c r="O66" s="268"/>
      <c r="P66" s="235"/>
      <c r="Q66" s="268"/>
      <c r="R66" s="268"/>
      <c r="S66" s="235"/>
      <c r="T66" s="268"/>
      <c r="U66" s="268"/>
      <c r="V66" s="234"/>
      <c r="W66" s="232">
        <v>93.74</v>
      </c>
      <c r="X66" s="233">
        <v>138.682</v>
      </c>
      <c r="Y66" s="234">
        <v>14.794324727970983</v>
      </c>
      <c r="Z66" s="236">
        <v>93.86</v>
      </c>
      <c r="AA66" s="237">
        <v>138.713</v>
      </c>
      <c r="AB66" s="238">
        <v>14.778712976773917</v>
      </c>
      <c r="AC66" s="258"/>
      <c r="AD66" s="230">
        <f t="shared" si="0"/>
        <v>0.00014855042106115142</v>
      </c>
      <c r="AE66" s="230">
        <f t="shared" si="1"/>
        <v>0.0018956907484748429</v>
      </c>
    </row>
    <row r="67" spans="1:31" ht="12.75">
      <c r="A67" s="231" t="s">
        <v>53</v>
      </c>
      <c r="B67" s="255">
        <v>3.83</v>
      </c>
      <c r="C67" s="235">
        <v>0.954</v>
      </c>
      <c r="D67" s="234">
        <v>2.4908616187989554</v>
      </c>
      <c r="E67" s="241">
        <v>1.5</v>
      </c>
      <c r="F67" s="240">
        <v>1.737</v>
      </c>
      <c r="G67" s="235">
        <v>11.58</v>
      </c>
      <c r="H67" s="240"/>
      <c r="I67" s="235"/>
      <c r="J67" s="235"/>
      <c r="K67" s="240">
        <v>1.5</v>
      </c>
      <c r="L67" s="240">
        <v>1.737</v>
      </c>
      <c r="M67" s="234">
        <v>11.58</v>
      </c>
      <c r="N67" s="232"/>
      <c r="O67" s="233"/>
      <c r="P67" s="235"/>
      <c r="Q67" s="268"/>
      <c r="R67" s="268"/>
      <c r="S67" s="235"/>
      <c r="T67" s="268"/>
      <c r="U67" s="268"/>
      <c r="V67" s="234"/>
      <c r="W67" s="241">
        <v>5.33</v>
      </c>
      <c r="X67" s="240">
        <v>2.691</v>
      </c>
      <c r="Y67" s="234">
        <v>5.048780487804878</v>
      </c>
      <c r="Z67" s="256">
        <v>5.33</v>
      </c>
      <c r="AA67" s="247">
        <v>2.691</v>
      </c>
      <c r="AB67" s="238">
        <v>5.048780487804878</v>
      </c>
      <c r="AC67" s="258"/>
      <c r="AD67" s="230">
        <f t="shared" si="0"/>
        <v>8.435688730619402E-06</v>
      </c>
      <c r="AE67" s="230">
        <f t="shared" si="1"/>
        <v>3.677596046618415E-05</v>
      </c>
    </row>
    <row r="68" spans="1:31" ht="13.5" thickBot="1">
      <c r="A68" s="248" t="s">
        <v>58</v>
      </c>
      <c r="B68" s="249">
        <v>1691.49</v>
      </c>
      <c r="C68" s="250">
        <v>270.668</v>
      </c>
      <c r="D68" s="251">
        <v>1.6001749936446565</v>
      </c>
      <c r="E68" s="249">
        <v>67.31</v>
      </c>
      <c r="F68" s="250">
        <v>34.597</v>
      </c>
      <c r="G68" s="252">
        <v>5.139949487446145</v>
      </c>
      <c r="H68" s="250">
        <v>104.57</v>
      </c>
      <c r="I68" s="250">
        <v>16.643</v>
      </c>
      <c r="J68" s="252">
        <v>1.5915654585445158</v>
      </c>
      <c r="K68" s="250">
        <v>171.88</v>
      </c>
      <c r="L68" s="250">
        <v>51.24</v>
      </c>
      <c r="M68" s="251">
        <v>2.981149639283221</v>
      </c>
      <c r="N68" s="272"/>
      <c r="O68" s="273"/>
      <c r="P68" s="252"/>
      <c r="Q68" s="273"/>
      <c r="R68" s="273"/>
      <c r="S68" s="252"/>
      <c r="T68" s="273"/>
      <c r="U68" s="273"/>
      <c r="V68" s="251"/>
      <c r="W68" s="249">
        <v>1863.37</v>
      </c>
      <c r="X68" s="250">
        <v>321.908</v>
      </c>
      <c r="Y68" s="251">
        <v>1.727558133918653</v>
      </c>
      <c r="Z68" s="236">
        <v>1863.37</v>
      </c>
      <c r="AA68" s="237">
        <v>321.908</v>
      </c>
      <c r="AB68" s="253">
        <v>1.727558133918653</v>
      </c>
      <c r="AC68" s="258"/>
      <c r="AD68" s="230">
        <f t="shared" si="0"/>
        <v>0.0029491199455861676</v>
      </c>
      <c r="AE68" s="230">
        <f t="shared" si="1"/>
        <v>0.004399284980211226</v>
      </c>
    </row>
    <row r="69" spans="1:31" ht="12.75">
      <c r="A69" s="224" t="s">
        <v>69</v>
      </c>
      <c r="B69" s="225">
        <v>78.15</v>
      </c>
      <c r="C69" s="226">
        <v>20.015</v>
      </c>
      <c r="D69" s="227">
        <v>2.5611004478566857</v>
      </c>
      <c r="E69" s="225">
        <v>29.76</v>
      </c>
      <c r="F69" s="226">
        <v>49.831</v>
      </c>
      <c r="G69" s="228">
        <v>16.744287634408604</v>
      </c>
      <c r="H69" s="226">
        <v>187.89</v>
      </c>
      <c r="I69" s="226">
        <v>48.006</v>
      </c>
      <c r="J69" s="228">
        <v>2.555005588376178</v>
      </c>
      <c r="K69" s="226">
        <v>217.65</v>
      </c>
      <c r="L69" s="226">
        <v>97.837</v>
      </c>
      <c r="M69" s="227">
        <v>4.495152768205835</v>
      </c>
      <c r="N69" s="274"/>
      <c r="O69" s="275"/>
      <c r="P69" s="228"/>
      <c r="Q69" s="275"/>
      <c r="R69" s="275"/>
      <c r="S69" s="228"/>
      <c r="T69" s="275"/>
      <c r="U69" s="275"/>
      <c r="V69" s="227"/>
      <c r="W69" s="225">
        <v>295.8</v>
      </c>
      <c r="X69" s="226">
        <v>117.852</v>
      </c>
      <c r="Y69" s="227">
        <v>3.9841784989858016</v>
      </c>
      <c r="Z69" s="225">
        <v>295.8</v>
      </c>
      <c r="AA69" s="226">
        <v>117.852</v>
      </c>
      <c r="AB69" s="229">
        <v>3.9841784989858002</v>
      </c>
      <c r="AC69" s="260"/>
      <c r="AD69" s="230">
        <f t="shared" si="0"/>
        <v>0.0004681569843371893</v>
      </c>
      <c r="AE69" s="230">
        <f t="shared" si="1"/>
        <v>0.0016105984737498087</v>
      </c>
    </row>
    <row r="70" spans="1:31" ht="12.75">
      <c r="A70" s="231" t="s">
        <v>17</v>
      </c>
      <c r="B70" s="255">
        <v>0.36</v>
      </c>
      <c r="C70" s="235">
        <v>0.098</v>
      </c>
      <c r="D70" s="234">
        <v>2.7222222222222223</v>
      </c>
      <c r="E70" s="263"/>
      <c r="F70" s="261"/>
      <c r="G70" s="235"/>
      <c r="H70" s="235">
        <v>0.96</v>
      </c>
      <c r="I70" s="235">
        <v>0.669</v>
      </c>
      <c r="J70" s="235">
        <v>6.96875</v>
      </c>
      <c r="K70" s="235">
        <v>0.96</v>
      </c>
      <c r="L70" s="235">
        <v>0.669</v>
      </c>
      <c r="M70" s="234">
        <v>6.96875</v>
      </c>
      <c r="N70" s="271"/>
      <c r="O70" s="268"/>
      <c r="P70" s="235"/>
      <c r="Q70" s="268"/>
      <c r="R70" s="268"/>
      <c r="S70" s="235"/>
      <c r="T70" s="268"/>
      <c r="U70" s="268"/>
      <c r="V70" s="234"/>
      <c r="W70" s="241">
        <v>1.32</v>
      </c>
      <c r="X70" s="235">
        <v>0.767</v>
      </c>
      <c r="Y70" s="234">
        <v>5.810606060606061</v>
      </c>
      <c r="Z70" s="256">
        <v>1.32</v>
      </c>
      <c r="AA70" s="246">
        <v>0.767</v>
      </c>
      <c r="AB70" s="238">
        <v>5.8106060606060606</v>
      </c>
      <c r="AC70" s="258"/>
      <c r="AD70" s="230">
        <f t="shared" si="0"/>
        <v>2.0891386724986137E-06</v>
      </c>
      <c r="AE70" s="230">
        <f t="shared" si="1"/>
        <v>1.0482037041086306E-05</v>
      </c>
    </row>
    <row r="71" spans="1:31" ht="12.75">
      <c r="A71" s="231" t="s">
        <v>138</v>
      </c>
      <c r="B71" s="232"/>
      <c r="C71" s="233"/>
      <c r="D71" s="234"/>
      <c r="E71" s="263">
        <v>0.05</v>
      </c>
      <c r="F71" s="261">
        <v>0.003</v>
      </c>
      <c r="G71" s="235">
        <v>0.6</v>
      </c>
      <c r="H71" s="233"/>
      <c r="I71" s="233"/>
      <c r="J71" s="235"/>
      <c r="K71" s="261">
        <v>0.05</v>
      </c>
      <c r="L71" s="261">
        <v>0.003</v>
      </c>
      <c r="M71" s="234">
        <v>0.6</v>
      </c>
      <c r="N71" s="271"/>
      <c r="O71" s="268"/>
      <c r="P71" s="235"/>
      <c r="Q71" s="268"/>
      <c r="R71" s="268"/>
      <c r="S71" s="235"/>
      <c r="T71" s="268"/>
      <c r="U71" s="268"/>
      <c r="V71" s="234"/>
      <c r="W71" s="255">
        <v>0.05</v>
      </c>
      <c r="X71" s="261">
        <v>0.003</v>
      </c>
      <c r="Y71" s="234">
        <v>0.6</v>
      </c>
      <c r="Z71" s="245">
        <v>0.05</v>
      </c>
      <c r="AA71" s="269">
        <v>0.003</v>
      </c>
      <c r="AB71" s="238">
        <v>0.6</v>
      </c>
      <c r="AC71" s="258"/>
      <c r="AD71" s="230">
        <f t="shared" si="0"/>
        <v>7.913404062494748E-08</v>
      </c>
      <c r="AE71" s="230">
        <f t="shared" si="1"/>
        <v>4.099884109942492E-08</v>
      </c>
    </row>
    <row r="72" spans="1:31" ht="12.75">
      <c r="A72" s="231" t="s">
        <v>94</v>
      </c>
      <c r="B72" s="232"/>
      <c r="C72" s="233"/>
      <c r="D72" s="234"/>
      <c r="E72" s="232"/>
      <c r="F72" s="233"/>
      <c r="G72" s="235"/>
      <c r="H72" s="261">
        <v>0.06</v>
      </c>
      <c r="I72" s="261">
        <v>0.003</v>
      </c>
      <c r="J72" s="235">
        <v>0.5</v>
      </c>
      <c r="K72" s="235">
        <v>0.09</v>
      </c>
      <c r="L72" s="261">
        <v>0.003</v>
      </c>
      <c r="M72" s="234">
        <v>0.3333333333333333</v>
      </c>
      <c r="N72" s="271"/>
      <c r="O72" s="268"/>
      <c r="P72" s="235"/>
      <c r="Q72" s="268"/>
      <c r="R72" s="268"/>
      <c r="S72" s="235"/>
      <c r="T72" s="268"/>
      <c r="U72" s="268"/>
      <c r="V72" s="234"/>
      <c r="W72" s="255">
        <v>0.09</v>
      </c>
      <c r="X72" s="261">
        <v>0.003</v>
      </c>
      <c r="Y72" s="234">
        <v>0.3333333333333333</v>
      </c>
      <c r="Z72" s="245">
        <v>0.09</v>
      </c>
      <c r="AA72" s="269">
        <v>0.003</v>
      </c>
      <c r="AB72" s="238">
        <v>0.3333333333333333</v>
      </c>
      <c r="AC72" s="258"/>
      <c r="AD72" s="230">
        <f aca="true" t="shared" si="2" ref="AD72:AD90">Z72/Z$6</f>
        <v>1.4244127312490545E-07</v>
      </c>
      <c r="AE72" s="230">
        <f aca="true" t="shared" si="3" ref="AE72:AE90">AA72/AA$6</f>
        <v>4.099884109942492E-08</v>
      </c>
    </row>
    <row r="73" spans="1:31" ht="12.75">
      <c r="A73" s="231" t="s">
        <v>128</v>
      </c>
      <c r="B73" s="232"/>
      <c r="C73" s="233"/>
      <c r="D73" s="234"/>
      <c r="E73" s="241"/>
      <c r="F73" s="240"/>
      <c r="G73" s="235"/>
      <c r="H73" s="261">
        <v>0.05</v>
      </c>
      <c r="I73" s="261">
        <v>0.079</v>
      </c>
      <c r="J73" s="235">
        <v>15.8</v>
      </c>
      <c r="K73" s="235">
        <v>0.05</v>
      </c>
      <c r="L73" s="261">
        <v>0.079</v>
      </c>
      <c r="M73" s="234">
        <v>15.8</v>
      </c>
      <c r="N73" s="271"/>
      <c r="O73" s="268"/>
      <c r="P73" s="235"/>
      <c r="Q73" s="268"/>
      <c r="R73" s="268"/>
      <c r="S73" s="235"/>
      <c r="T73" s="268"/>
      <c r="U73" s="268"/>
      <c r="V73" s="234"/>
      <c r="W73" s="255">
        <v>0.05</v>
      </c>
      <c r="X73" s="261">
        <v>0.079</v>
      </c>
      <c r="Y73" s="234">
        <v>15.8</v>
      </c>
      <c r="Z73" s="245">
        <v>0.05</v>
      </c>
      <c r="AA73" s="269">
        <v>0.079</v>
      </c>
      <c r="AB73" s="238">
        <v>15.8</v>
      </c>
      <c r="AC73" s="258"/>
      <c r="AD73" s="230">
        <f t="shared" si="2"/>
        <v>7.913404062494748E-08</v>
      </c>
      <c r="AE73" s="230">
        <f t="shared" si="3"/>
        <v>1.079636148951523E-06</v>
      </c>
    </row>
    <row r="74" spans="1:31" ht="12.75">
      <c r="A74" s="231" t="s">
        <v>60</v>
      </c>
      <c r="B74" s="241"/>
      <c r="C74" s="240"/>
      <c r="D74" s="234"/>
      <c r="E74" s="232">
        <v>18.46</v>
      </c>
      <c r="F74" s="233">
        <v>41.569</v>
      </c>
      <c r="G74" s="235">
        <v>22.51841820151679</v>
      </c>
      <c r="H74" s="240">
        <v>3.64</v>
      </c>
      <c r="I74" s="240">
        <v>3.924</v>
      </c>
      <c r="J74" s="235">
        <v>10.78021978021978</v>
      </c>
      <c r="K74" s="233">
        <v>22.1</v>
      </c>
      <c r="L74" s="233">
        <v>45.493</v>
      </c>
      <c r="M74" s="234">
        <v>20.585067873303167</v>
      </c>
      <c r="N74" s="271"/>
      <c r="O74" s="268"/>
      <c r="P74" s="235"/>
      <c r="Q74" s="276"/>
      <c r="R74" s="276"/>
      <c r="S74" s="235"/>
      <c r="T74" s="268"/>
      <c r="U74" s="268"/>
      <c r="V74" s="234"/>
      <c r="W74" s="232">
        <v>22.1</v>
      </c>
      <c r="X74" s="233">
        <v>45.493</v>
      </c>
      <c r="Y74" s="234">
        <v>20.585067873303167</v>
      </c>
      <c r="Z74" s="236">
        <v>22.1</v>
      </c>
      <c r="AA74" s="237">
        <v>45.493</v>
      </c>
      <c r="AB74" s="238">
        <v>20.585067873303167</v>
      </c>
      <c r="AC74" s="258"/>
      <c r="AD74" s="230">
        <f t="shared" si="2"/>
        <v>3.497724595622679E-05</v>
      </c>
      <c r="AE74" s="230">
        <f t="shared" si="3"/>
        <v>0.000621720092712046</v>
      </c>
    </row>
    <row r="75" spans="1:31" ht="12.75">
      <c r="A75" s="231" t="s">
        <v>129</v>
      </c>
      <c r="B75" s="232"/>
      <c r="C75" s="233"/>
      <c r="D75" s="234"/>
      <c r="E75" s="263">
        <v>0.02</v>
      </c>
      <c r="F75" s="261">
        <v>0.034</v>
      </c>
      <c r="G75" s="235">
        <v>17</v>
      </c>
      <c r="H75" s="261">
        <v>0.08</v>
      </c>
      <c r="I75" s="235">
        <v>0.172</v>
      </c>
      <c r="J75" s="235">
        <v>21.5</v>
      </c>
      <c r="K75" s="235">
        <v>0.1</v>
      </c>
      <c r="L75" s="235">
        <v>0.206</v>
      </c>
      <c r="M75" s="234">
        <v>20.6</v>
      </c>
      <c r="N75" s="271"/>
      <c r="O75" s="268"/>
      <c r="P75" s="235"/>
      <c r="Q75" s="268"/>
      <c r="R75" s="268"/>
      <c r="S75" s="235"/>
      <c r="T75" s="268"/>
      <c r="U75" s="268"/>
      <c r="V75" s="234"/>
      <c r="W75" s="255">
        <v>0.1</v>
      </c>
      <c r="X75" s="235">
        <v>0.206</v>
      </c>
      <c r="Y75" s="234">
        <v>20.6</v>
      </c>
      <c r="Z75" s="245">
        <v>0.1</v>
      </c>
      <c r="AA75" s="246">
        <v>0.206</v>
      </c>
      <c r="AB75" s="238">
        <v>20.6</v>
      </c>
      <c r="AC75" s="258"/>
      <c r="AD75" s="230">
        <f t="shared" si="2"/>
        <v>1.5826808124989497E-07</v>
      </c>
      <c r="AE75" s="230">
        <f t="shared" si="3"/>
        <v>2.8152537554938444E-06</v>
      </c>
    </row>
    <row r="76" spans="1:31" ht="12.75">
      <c r="A76" s="231" t="s">
        <v>126</v>
      </c>
      <c r="B76" s="232"/>
      <c r="C76" s="233"/>
      <c r="D76" s="234"/>
      <c r="E76" s="263">
        <v>0.06</v>
      </c>
      <c r="F76" s="261">
        <v>0.018</v>
      </c>
      <c r="G76" s="235">
        <v>3</v>
      </c>
      <c r="H76" s="261">
        <v>0.04</v>
      </c>
      <c r="I76" s="261">
        <v>0.018</v>
      </c>
      <c r="J76" s="235">
        <v>4.5</v>
      </c>
      <c r="K76" s="235">
        <v>0.1</v>
      </c>
      <c r="L76" s="261">
        <v>0.036</v>
      </c>
      <c r="M76" s="234">
        <v>3.6</v>
      </c>
      <c r="N76" s="271"/>
      <c r="O76" s="268"/>
      <c r="P76" s="235"/>
      <c r="Q76" s="276"/>
      <c r="R76" s="276"/>
      <c r="S76" s="235"/>
      <c r="T76" s="268"/>
      <c r="U76" s="268"/>
      <c r="V76" s="234"/>
      <c r="W76" s="255">
        <v>0.1</v>
      </c>
      <c r="X76" s="261">
        <v>0.036</v>
      </c>
      <c r="Y76" s="234">
        <v>3.6</v>
      </c>
      <c r="Z76" s="245">
        <v>0.1</v>
      </c>
      <c r="AA76" s="246">
        <v>0.036</v>
      </c>
      <c r="AB76" s="238">
        <v>3.6</v>
      </c>
      <c r="AC76" s="258"/>
      <c r="AD76" s="230">
        <f t="shared" si="2"/>
        <v>1.5826808124989497E-07</v>
      </c>
      <c r="AE76" s="230">
        <f t="shared" si="3"/>
        <v>4.91986093193099E-07</v>
      </c>
    </row>
    <row r="77" spans="1:31" ht="12.75">
      <c r="A77" s="231" t="s">
        <v>139</v>
      </c>
      <c r="B77" s="241">
        <v>7.2</v>
      </c>
      <c r="C77" s="240">
        <v>2.22</v>
      </c>
      <c r="D77" s="234">
        <v>3.0833333333333335</v>
      </c>
      <c r="E77" s="241"/>
      <c r="F77" s="240"/>
      <c r="G77" s="235"/>
      <c r="H77" s="240"/>
      <c r="I77" s="235"/>
      <c r="J77" s="235"/>
      <c r="K77" s="240"/>
      <c r="L77" s="240"/>
      <c r="M77" s="234"/>
      <c r="N77" s="271"/>
      <c r="O77" s="268"/>
      <c r="P77" s="235"/>
      <c r="Q77" s="276"/>
      <c r="R77" s="276"/>
      <c r="S77" s="235"/>
      <c r="T77" s="268"/>
      <c r="U77" s="268"/>
      <c r="V77" s="234"/>
      <c r="W77" s="241">
        <v>7.2</v>
      </c>
      <c r="X77" s="240">
        <v>2.22</v>
      </c>
      <c r="Y77" s="234">
        <v>3.0833333333333335</v>
      </c>
      <c r="Z77" s="256">
        <v>7.2</v>
      </c>
      <c r="AA77" s="247">
        <v>2.22</v>
      </c>
      <c r="AB77" s="238">
        <v>3.0833333333333335</v>
      </c>
      <c r="AC77" s="258"/>
      <c r="AD77" s="230">
        <f t="shared" si="2"/>
        <v>1.1395301849992437E-05</v>
      </c>
      <c r="AE77" s="230">
        <f t="shared" si="3"/>
        <v>3.0339142413574445E-05</v>
      </c>
    </row>
    <row r="78" spans="1:31" ht="13.5" thickBot="1">
      <c r="A78" s="248" t="s">
        <v>39</v>
      </c>
      <c r="B78" s="249">
        <v>70.59</v>
      </c>
      <c r="C78" s="250">
        <v>17.697</v>
      </c>
      <c r="D78" s="251">
        <v>2.5070123246918823</v>
      </c>
      <c r="E78" s="249">
        <v>11.14</v>
      </c>
      <c r="F78" s="267">
        <v>8.207</v>
      </c>
      <c r="G78" s="252">
        <v>7.367145421903052</v>
      </c>
      <c r="H78" s="250">
        <v>183.06</v>
      </c>
      <c r="I78" s="250">
        <v>43.141</v>
      </c>
      <c r="J78" s="252">
        <v>2.3566590189009067</v>
      </c>
      <c r="K78" s="250">
        <v>194.2</v>
      </c>
      <c r="L78" s="250">
        <v>51.348</v>
      </c>
      <c r="M78" s="251">
        <v>2.6440782698249228</v>
      </c>
      <c r="N78" s="272"/>
      <c r="O78" s="273"/>
      <c r="P78" s="252"/>
      <c r="Q78" s="277"/>
      <c r="R78" s="277"/>
      <c r="S78" s="252"/>
      <c r="T78" s="273"/>
      <c r="U78" s="273"/>
      <c r="V78" s="251"/>
      <c r="W78" s="249">
        <v>264.79</v>
      </c>
      <c r="X78" s="250">
        <v>69.045</v>
      </c>
      <c r="Y78" s="251">
        <v>2.607538049019978</v>
      </c>
      <c r="Z78" s="236">
        <v>264.79</v>
      </c>
      <c r="AA78" s="237">
        <v>69.045</v>
      </c>
      <c r="AB78" s="253">
        <v>2.6075380490199778</v>
      </c>
      <c r="AC78" s="258"/>
      <c r="AD78" s="230">
        <f t="shared" si="2"/>
        <v>0.0004190780523415969</v>
      </c>
      <c r="AE78" s="230">
        <f t="shared" si="3"/>
        <v>0.0009435883279032646</v>
      </c>
    </row>
    <row r="79" spans="1:31" ht="12.75">
      <c r="A79" s="224" t="s">
        <v>65</v>
      </c>
      <c r="B79" s="225">
        <v>3704.09</v>
      </c>
      <c r="C79" s="259">
        <v>1312.964</v>
      </c>
      <c r="D79" s="227">
        <v>3.544633094768215</v>
      </c>
      <c r="E79" s="225">
        <v>3717.77</v>
      </c>
      <c r="F79" s="226">
        <v>1921.258</v>
      </c>
      <c r="G79" s="228">
        <v>5.167769926595782</v>
      </c>
      <c r="H79" s="226">
        <v>5186.31</v>
      </c>
      <c r="I79" s="226">
        <v>1146.254</v>
      </c>
      <c r="J79" s="228">
        <v>2.2101532688944543</v>
      </c>
      <c r="K79" s="226">
        <v>8904.08</v>
      </c>
      <c r="L79" s="226">
        <v>3067.512</v>
      </c>
      <c r="M79" s="227">
        <v>3.4450633866721776</v>
      </c>
      <c r="N79" s="274">
        <v>480.01</v>
      </c>
      <c r="O79" s="275">
        <v>45.613</v>
      </c>
      <c r="P79" s="228">
        <v>0.9502510364367409</v>
      </c>
      <c r="Q79" s="278"/>
      <c r="R79" s="278"/>
      <c r="S79" s="278"/>
      <c r="T79" s="275">
        <v>480.01</v>
      </c>
      <c r="U79" s="275">
        <v>45.613</v>
      </c>
      <c r="V79" s="227">
        <v>0.9502510364367409</v>
      </c>
      <c r="W79" s="225">
        <v>13088.18</v>
      </c>
      <c r="X79" s="226">
        <v>4426.089</v>
      </c>
      <c r="Y79" s="227">
        <v>3.381745208271891</v>
      </c>
      <c r="Z79" s="225">
        <v>13088.18</v>
      </c>
      <c r="AA79" s="226">
        <v>4426.089</v>
      </c>
      <c r="AB79" s="229">
        <v>3.381745208271891</v>
      </c>
      <c r="AC79" s="260"/>
      <c r="AD79" s="230">
        <f t="shared" si="2"/>
        <v>0.020714411356532503</v>
      </c>
      <c r="AE79" s="230">
        <f t="shared" si="3"/>
        <v>0.06048817320097085</v>
      </c>
    </row>
    <row r="80" spans="1:31" ht="12.75">
      <c r="A80" s="231" t="s">
        <v>97</v>
      </c>
      <c r="B80" s="232"/>
      <c r="C80" s="240"/>
      <c r="D80" s="234"/>
      <c r="E80" s="232">
        <v>1.6</v>
      </c>
      <c r="F80" s="233">
        <v>3.65</v>
      </c>
      <c r="G80" s="235">
        <v>22.8125</v>
      </c>
      <c r="H80" s="233"/>
      <c r="I80" s="233"/>
      <c r="J80" s="235"/>
      <c r="K80" s="233">
        <v>1.6</v>
      </c>
      <c r="L80" s="233">
        <v>3.65</v>
      </c>
      <c r="M80" s="234">
        <v>22.8125</v>
      </c>
      <c r="N80" s="271"/>
      <c r="O80" s="268"/>
      <c r="P80" s="276"/>
      <c r="Q80" s="276"/>
      <c r="R80" s="276"/>
      <c r="S80" s="276"/>
      <c r="T80" s="268"/>
      <c r="U80" s="268"/>
      <c r="V80" s="279"/>
      <c r="W80" s="241">
        <v>1.6</v>
      </c>
      <c r="X80" s="240">
        <v>3.65</v>
      </c>
      <c r="Y80" s="234">
        <v>22.8125</v>
      </c>
      <c r="Z80" s="256">
        <v>1.6</v>
      </c>
      <c r="AA80" s="247">
        <v>3.65</v>
      </c>
      <c r="AB80" s="238">
        <v>22.8125</v>
      </c>
      <c r="AC80" s="258"/>
      <c r="AD80" s="230">
        <f t="shared" si="2"/>
        <v>2.5322892999983195E-06</v>
      </c>
      <c r="AE80" s="230">
        <f t="shared" si="3"/>
        <v>4.988192333763365E-05</v>
      </c>
    </row>
    <row r="81" spans="1:31" ht="12.75">
      <c r="A81" s="280" t="s">
        <v>57</v>
      </c>
      <c r="B81" s="232">
        <v>113.67</v>
      </c>
      <c r="C81" s="281">
        <v>26.132</v>
      </c>
      <c r="D81" s="234">
        <v>2.298935515087534</v>
      </c>
      <c r="E81" s="232">
        <v>1670.07</v>
      </c>
      <c r="F81" s="233">
        <v>1217.76</v>
      </c>
      <c r="G81" s="235">
        <v>7.291670409024772</v>
      </c>
      <c r="H81" s="233">
        <v>3387.78</v>
      </c>
      <c r="I81" s="281">
        <v>744.89</v>
      </c>
      <c r="J81" s="235">
        <v>2.198755527218414</v>
      </c>
      <c r="K81" s="233">
        <v>5057.85</v>
      </c>
      <c r="L81" s="233">
        <v>1962.65</v>
      </c>
      <c r="M81" s="234">
        <v>3.880403728857123</v>
      </c>
      <c r="N81" s="282"/>
      <c r="O81" s="283"/>
      <c r="P81" s="283"/>
      <c r="Q81" s="283"/>
      <c r="R81" s="283"/>
      <c r="S81" s="283"/>
      <c r="T81" s="281"/>
      <c r="U81" s="281"/>
      <c r="V81" s="284"/>
      <c r="W81" s="232">
        <v>5171.52</v>
      </c>
      <c r="X81" s="233">
        <v>1988.7820000000002</v>
      </c>
      <c r="Y81" s="234">
        <v>3.84564306045418</v>
      </c>
      <c r="Z81" s="236">
        <v>5171.52</v>
      </c>
      <c r="AA81" s="237">
        <v>1988.782</v>
      </c>
      <c r="AB81" s="238">
        <v>3.8456430604541794</v>
      </c>
      <c r="AC81" s="258"/>
      <c r="AD81" s="230">
        <f t="shared" si="2"/>
        <v>0.008184865475454568</v>
      </c>
      <c r="AE81" s="230">
        <f t="shared" si="3"/>
        <v>0.02717925239979883</v>
      </c>
    </row>
    <row r="82" spans="1:31" ht="12.75">
      <c r="A82" s="231" t="s">
        <v>9</v>
      </c>
      <c r="B82" s="232">
        <v>3590.42</v>
      </c>
      <c r="C82" s="233">
        <v>1286.832</v>
      </c>
      <c r="D82" s="234">
        <v>3.5840709443463443</v>
      </c>
      <c r="E82" s="232">
        <v>2030.95</v>
      </c>
      <c r="F82" s="233">
        <v>695.291</v>
      </c>
      <c r="G82" s="235">
        <v>3.42347669809695</v>
      </c>
      <c r="H82" s="233">
        <v>1794.61</v>
      </c>
      <c r="I82" s="233">
        <v>399.235</v>
      </c>
      <c r="J82" s="235">
        <v>2.2246337644390706</v>
      </c>
      <c r="K82" s="233">
        <v>3825.56</v>
      </c>
      <c r="L82" s="233">
        <v>1094.526</v>
      </c>
      <c r="M82" s="234">
        <v>2.8610870042555865</v>
      </c>
      <c r="N82" s="271">
        <v>480.01</v>
      </c>
      <c r="O82" s="268">
        <v>45.613</v>
      </c>
      <c r="P82" s="235">
        <v>0.9502510364367409</v>
      </c>
      <c r="Q82" s="276"/>
      <c r="R82" s="276"/>
      <c r="S82" s="276"/>
      <c r="T82" s="268">
        <v>480.01</v>
      </c>
      <c r="U82" s="268">
        <v>45.613</v>
      </c>
      <c r="V82" s="234">
        <v>0.9502510364367409</v>
      </c>
      <c r="W82" s="232">
        <v>7895.99</v>
      </c>
      <c r="X82" s="233">
        <v>2426.9710000000005</v>
      </c>
      <c r="Y82" s="234">
        <v>3.0736753719292964</v>
      </c>
      <c r="Z82" s="236">
        <v>7895.99</v>
      </c>
      <c r="AA82" s="237">
        <v>2426.971</v>
      </c>
      <c r="AB82" s="238">
        <v>3.073675371929296</v>
      </c>
      <c r="AC82" s="202"/>
      <c r="AD82" s="230">
        <f t="shared" si="2"/>
        <v>0.01249683186868358</v>
      </c>
      <c r="AE82" s="230">
        <f t="shared" si="3"/>
        <v>0.03316766612730413</v>
      </c>
    </row>
    <row r="83" spans="1:31" ht="12.75">
      <c r="A83" s="280" t="s">
        <v>106</v>
      </c>
      <c r="B83" s="285"/>
      <c r="C83" s="281"/>
      <c r="D83" s="284"/>
      <c r="E83" s="285"/>
      <c r="F83" s="281"/>
      <c r="G83" s="283"/>
      <c r="H83" s="286">
        <v>1.58</v>
      </c>
      <c r="I83" s="286">
        <v>1.606</v>
      </c>
      <c r="J83" s="283"/>
      <c r="K83" s="286">
        <v>1.58</v>
      </c>
      <c r="L83" s="286">
        <v>1.606</v>
      </c>
      <c r="M83" s="284"/>
      <c r="N83" s="282"/>
      <c r="O83" s="283"/>
      <c r="P83" s="283"/>
      <c r="Q83" s="283"/>
      <c r="R83" s="283"/>
      <c r="S83" s="283"/>
      <c r="T83" s="281"/>
      <c r="U83" s="281"/>
      <c r="V83" s="284"/>
      <c r="W83" s="241">
        <v>1.58</v>
      </c>
      <c r="X83" s="240">
        <v>1.606</v>
      </c>
      <c r="Y83" s="234">
        <v>10.164556962025317</v>
      </c>
      <c r="Z83" s="256">
        <v>1.58</v>
      </c>
      <c r="AA83" s="247">
        <v>1.606</v>
      </c>
      <c r="AB83" s="238">
        <v>10.164556962025317</v>
      </c>
      <c r="AC83" s="202"/>
      <c r="AD83" s="230">
        <f t="shared" si="2"/>
        <v>2.5006356837483403E-06</v>
      </c>
      <c r="AE83" s="230">
        <f t="shared" si="3"/>
        <v>2.194804626855881E-05</v>
      </c>
    </row>
    <row r="84" spans="1:31" ht="12.75">
      <c r="A84" s="280" t="s">
        <v>37</v>
      </c>
      <c r="B84" s="285"/>
      <c r="C84" s="281"/>
      <c r="D84" s="284"/>
      <c r="E84" s="287">
        <v>1.65</v>
      </c>
      <c r="F84" s="286">
        <v>1.137</v>
      </c>
      <c r="G84" s="283"/>
      <c r="H84" s="286">
        <v>2.34</v>
      </c>
      <c r="I84" s="288">
        <v>0.523</v>
      </c>
      <c r="J84" s="283"/>
      <c r="K84" s="288">
        <v>3.99</v>
      </c>
      <c r="L84" s="286">
        <v>1.66</v>
      </c>
      <c r="M84" s="284"/>
      <c r="N84" s="282"/>
      <c r="O84" s="283"/>
      <c r="P84" s="283"/>
      <c r="Q84" s="283"/>
      <c r="R84" s="283"/>
      <c r="S84" s="283"/>
      <c r="T84" s="281"/>
      <c r="U84" s="281"/>
      <c r="V84" s="284"/>
      <c r="W84" s="255">
        <v>3.99</v>
      </c>
      <c r="X84" s="240">
        <v>1.66</v>
      </c>
      <c r="Y84" s="234">
        <v>4.160401002506266</v>
      </c>
      <c r="Z84" s="245">
        <v>3.99</v>
      </c>
      <c r="AA84" s="247">
        <v>1.66</v>
      </c>
      <c r="AB84" s="238">
        <v>4.160401002506266</v>
      </c>
      <c r="AC84" s="202"/>
      <c r="AD84" s="230">
        <f t="shared" si="2"/>
        <v>6.314896441870809E-06</v>
      </c>
      <c r="AE84" s="230">
        <f t="shared" si="3"/>
        <v>2.2686025408348456E-05</v>
      </c>
    </row>
    <row r="85" spans="1:31" ht="13.5" thickBot="1">
      <c r="A85" s="289" t="s">
        <v>117</v>
      </c>
      <c r="B85" s="290"/>
      <c r="C85" s="291"/>
      <c r="D85" s="292"/>
      <c r="E85" s="293">
        <v>13.5</v>
      </c>
      <c r="F85" s="294">
        <v>3.42</v>
      </c>
      <c r="G85" s="291"/>
      <c r="H85" s="295"/>
      <c r="I85" s="295"/>
      <c r="J85" s="291"/>
      <c r="K85" s="295">
        <v>13.5</v>
      </c>
      <c r="L85" s="294">
        <v>3.42</v>
      </c>
      <c r="M85" s="292"/>
      <c r="N85" s="290"/>
      <c r="O85" s="291"/>
      <c r="P85" s="291"/>
      <c r="Q85" s="291"/>
      <c r="R85" s="291"/>
      <c r="S85" s="291"/>
      <c r="T85" s="295"/>
      <c r="U85" s="295"/>
      <c r="V85" s="292"/>
      <c r="W85" s="257">
        <v>13.5</v>
      </c>
      <c r="X85" s="267">
        <v>3.42</v>
      </c>
      <c r="Y85" s="251">
        <v>2.5333333333333337</v>
      </c>
      <c r="Z85" s="236">
        <v>13.5</v>
      </c>
      <c r="AA85" s="247">
        <v>3.42</v>
      </c>
      <c r="AB85" s="253">
        <v>2.5333333333333337</v>
      </c>
      <c r="AC85" s="202"/>
      <c r="AD85" s="230">
        <f t="shared" si="2"/>
        <v>2.136619096873582E-05</v>
      </c>
      <c r="AE85" s="230">
        <f t="shared" si="3"/>
        <v>4.673867885334441E-05</v>
      </c>
    </row>
    <row r="86" spans="1:31" ht="12.75">
      <c r="A86" s="224" t="s">
        <v>66</v>
      </c>
      <c r="B86" s="225">
        <v>19.54</v>
      </c>
      <c r="C86" s="296">
        <v>5.686</v>
      </c>
      <c r="D86" s="227">
        <v>2.9099283520982597</v>
      </c>
      <c r="E86" s="274">
        <v>99.88</v>
      </c>
      <c r="F86" s="275">
        <v>64.816</v>
      </c>
      <c r="G86" s="228">
        <v>6.489387264717662</v>
      </c>
      <c r="H86" s="275">
        <v>123.15</v>
      </c>
      <c r="I86" s="275">
        <v>49.049</v>
      </c>
      <c r="J86" s="228">
        <v>3.982866423061307</v>
      </c>
      <c r="K86" s="275">
        <v>223.03</v>
      </c>
      <c r="L86" s="275">
        <v>113.865</v>
      </c>
      <c r="M86" s="227">
        <v>5.1053669909877595</v>
      </c>
      <c r="N86" s="297"/>
      <c r="O86" s="278"/>
      <c r="P86" s="278"/>
      <c r="Q86" s="278"/>
      <c r="R86" s="278"/>
      <c r="S86" s="278"/>
      <c r="T86" s="275"/>
      <c r="U86" s="275"/>
      <c r="V86" s="298"/>
      <c r="W86" s="225">
        <v>242.57</v>
      </c>
      <c r="X86" s="226">
        <v>119.55099999999999</v>
      </c>
      <c r="Y86" s="227">
        <v>4.928515480067609</v>
      </c>
      <c r="Z86" s="297">
        <v>242.57</v>
      </c>
      <c r="AA86" s="278">
        <v>119.551</v>
      </c>
      <c r="AB86" s="229">
        <v>4.92851548006761</v>
      </c>
      <c r="AC86" s="260"/>
      <c r="AD86" s="230">
        <f t="shared" si="2"/>
        <v>0.00038391088468787016</v>
      </c>
      <c r="AE86" s="230">
        <f t="shared" si="3"/>
        <v>0.0016338174840924496</v>
      </c>
    </row>
    <row r="87" spans="1:31" ht="13.5" thickBot="1">
      <c r="A87" s="289" t="s">
        <v>7</v>
      </c>
      <c r="B87" s="249">
        <v>19.54</v>
      </c>
      <c r="C87" s="294">
        <v>5.686</v>
      </c>
      <c r="D87" s="251">
        <v>2.9099283520982597</v>
      </c>
      <c r="E87" s="293">
        <v>99.88</v>
      </c>
      <c r="F87" s="295">
        <v>64.816</v>
      </c>
      <c r="G87" s="252">
        <v>6.489387264717662</v>
      </c>
      <c r="H87" s="295">
        <v>123.15</v>
      </c>
      <c r="I87" s="295">
        <v>49.049</v>
      </c>
      <c r="J87" s="252">
        <v>3.982866423061307</v>
      </c>
      <c r="K87" s="295">
        <v>223.03</v>
      </c>
      <c r="L87" s="295">
        <v>113.865</v>
      </c>
      <c r="M87" s="251">
        <v>5.1053669909877595</v>
      </c>
      <c r="N87" s="290"/>
      <c r="O87" s="291"/>
      <c r="P87" s="291"/>
      <c r="Q87" s="291"/>
      <c r="R87" s="291"/>
      <c r="S87" s="291"/>
      <c r="T87" s="295"/>
      <c r="U87" s="295"/>
      <c r="V87" s="292"/>
      <c r="W87" s="249">
        <v>242.57</v>
      </c>
      <c r="X87" s="250">
        <v>119.55099999999999</v>
      </c>
      <c r="Y87" s="251">
        <v>4.928515480067609</v>
      </c>
      <c r="Z87" s="236">
        <v>242.57</v>
      </c>
      <c r="AA87" s="237">
        <v>119.551</v>
      </c>
      <c r="AB87" s="253">
        <v>4.92851548006761</v>
      </c>
      <c r="AC87" s="202"/>
      <c r="AD87" s="230">
        <f t="shared" si="2"/>
        <v>0.00038391088468787016</v>
      </c>
      <c r="AE87" s="230">
        <f t="shared" si="3"/>
        <v>0.0016338174840924496</v>
      </c>
    </row>
    <row r="88" spans="1:31" ht="12.75">
      <c r="A88" s="224" t="s">
        <v>67</v>
      </c>
      <c r="B88" s="225">
        <v>24.84</v>
      </c>
      <c r="C88" s="296">
        <v>5.577</v>
      </c>
      <c r="D88" s="227">
        <v>2.245169082125604</v>
      </c>
      <c r="E88" s="274">
        <v>42.49</v>
      </c>
      <c r="F88" s="275">
        <v>32.553</v>
      </c>
      <c r="G88" s="228">
        <v>7.661332078136031</v>
      </c>
      <c r="H88" s="275">
        <v>115.44</v>
      </c>
      <c r="I88" s="275">
        <v>34.29</v>
      </c>
      <c r="J88" s="228">
        <v>2.9703742203742207</v>
      </c>
      <c r="K88" s="275">
        <v>157.93</v>
      </c>
      <c r="L88" s="275">
        <v>66.843</v>
      </c>
      <c r="M88" s="227">
        <v>4.232444754004939</v>
      </c>
      <c r="N88" s="297"/>
      <c r="O88" s="278"/>
      <c r="P88" s="278"/>
      <c r="Q88" s="278"/>
      <c r="R88" s="278"/>
      <c r="S88" s="278"/>
      <c r="T88" s="275"/>
      <c r="U88" s="275"/>
      <c r="V88" s="298"/>
      <c r="W88" s="225">
        <v>182.77</v>
      </c>
      <c r="X88" s="226">
        <v>72.42</v>
      </c>
      <c r="Y88" s="227">
        <v>3.962357060786781</v>
      </c>
      <c r="Z88" s="297">
        <v>182.77</v>
      </c>
      <c r="AA88" s="278">
        <v>72.42</v>
      </c>
      <c r="AB88" s="229">
        <v>3.962357060786781</v>
      </c>
      <c r="AC88" s="260"/>
      <c r="AD88" s="230">
        <f t="shared" si="2"/>
        <v>0.00028926657210043305</v>
      </c>
      <c r="AE88" s="230">
        <f t="shared" si="3"/>
        <v>0.0009897120241401177</v>
      </c>
    </row>
    <row r="89" spans="1:31" ht="12.75">
      <c r="A89" s="280" t="s">
        <v>3</v>
      </c>
      <c r="B89" s="232">
        <v>24.84</v>
      </c>
      <c r="C89" s="286">
        <v>5.577</v>
      </c>
      <c r="D89" s="234">
        <v>2.245169082125604</v>
      </c>
      <c r="E89" s="285">
        <v>39.74</v>
      </c>
      <c r="F89" s="281">
        <v>27.158</v>
      </c>
      <c r="G89" s="235">
        <v>6.833920483140412</v>
      </c>
      <c r="H89" s="281">
        <v>115.22</v>
      </c>
      <c r="I89" s="281">
        <v>34.215</v>
      </c>
      <c r="J89" s="235">
        <v>2.969536538795348</v>
      </c>
      <c r="K89" s="281">
        <v>154.96</v>
      </c>
      <c r="L89" s="281">
        <v>61.373</v>
      </c>
      <c r="M89" s="234">
        <v>3.960570469798657</v>
      </c>
      <c r="N89" s="282"/>
      <c r="O89" s="283"/>
      <c r="P89" s="283"/>
      <c r="Q89" s="283"/>
      <c r="R89" s="283"/>
      <c r="S89" s="283"/>
      <c r="T89" s="283"/>
      <c r="U89" s="283"/>
      <c r="V89" s="284"/>
      <c r="W89" s="232">
        <v>179.8</v>
      </c>
      <c r="X89" s="233">
        <v>66.95</v>
      </c>
      <c r="Y89" s="234">
        <v>3.7235817575083425</v>
      </c>
      <c r="Z89" s="236">
        <v>179.8</v>
      </c>
      <c r="AA89" s="237">
        <v>66.95</v>
      </c>
      <c r="AB89" s="238">
        <v>3.7235817575083425</v>
      </c>
      <c r="AC89" s="202"/>
      <c r="AD89" s="230">
        <f t="shared" si="2"/>
        <v>0.0002845660100873111</v>
      </c>
      <c r="AE89" s="230">
        <f t="shared" si="3"/>
        <v>0.0009149574705354995</v>
      </c>
    </row>
    <row r="90" spans="1:31" ht="13.5" thickBot="1">
      <c r="A90" s="289" t="s">
        <v>42</v>
      </c>
      <c r="B90" s="290"/>
      <c r="C90" s="291"/>
      <c r="D90" s="292"/>
      <c r="E90" s="299">
        <v>2.75</v>
      </c>
      <c r="F90" s="294">
        <v>5.395</v>
      </c>
      <c r="G90" s="252">
        <v>19.618181818181817</v>
      </c>
      <c r="H90" s="300">
        <v>0.22</v>
      </c>
      <c r="I90" s="301">
        <v>0.075</v>
      </c>
      <c r="J90" s="252">
        <v>3.4090909090909087</v>
      </c>
      <c r="K90" s="294">
        <v>2.97</v>
      </c>
      <c r="L90" s="294">
        <v>5.47</v>
      </c>
      <c r="M90" s="292"/>
      <c r="N90" s="290"/>
      <c r="O90" s="291"/>
      <c r="P90" s="291"/>
      <c r="Q90" s="291"/>
      <c r="R90" s="291"/>
      <c r="S90" s="291"/>
      <c r="T90" s="291"/>
      <c r="U90" s="291"/>
      <c r="V90" s="292"/>
      <c r="W90" s="302">
        <v>2.97</v>
      </c>
      <c r="X90" s="267">
        <v>5.47</v>
      </c>
      <c r="Y90" s="251">
        <v>18.417508417508415</v>
      </c>
      <c r="Z90" s="303">
        <v>2.97</v>
      </c>
      <c r="AA90" s="304">
        <v>5.47</v>
      </c>
      <c r="AB90" s="253">
        <v>18.417508417508415</v>
      </c>
      <c r="AC90" s="202"/>
      <c r="AD90" s="230">
        <f t="shared" si="2"/>
        <v>4.700562013121881E-06</v>
      </c>
      <c r="AE90" s="230">
        <f t="shared" si="3"/>
        <v>7.47545536046181E-05</v>
      </c>
    </row>
    <row r="91" spans="1:29" ht="12.75">
      <c r="A91" s="210"/>
      <c r="B91" s="202"/>
      <c r="C91" s="202"/>
      <c r="D91" s="202"/>
      <c r="E91" s="305"/>
      <c r="F91" s="305"/>
      <c r="G91" s="202"/>
      <c r="H91" s="305"/>
      <c r="I91" s="305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39"/>
      <c r="X91" s="239"/>
      <c r="Y91" s="306"/>
      <c r="Z91" s="202"/>
      <c r="AA91" s="202"/>
      <c r="AB91" s="202"/>
      <c r="AC91" s="202"/>
    </row>
    <row r="92" spans="1:29" ht="12.75">
      <c r="A92" s="210"/>
      <c r="B92" s="202"/>
      <c r="C92" s="202"/>
      <c r="D92" s="202"/>
      <c r="E92" s="305"/>
      <c r="F92" s="305"/>
      <c r="G92" s="202"/>
      <c r="H92" s="305"/>
      <c r="I92" s="305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39"/>
      <c r="X92" s="239"/>
      <c r="Y92" s="306"/>
      <c r="Z92" s="202"/>
      <c r="AA92" s="202"/>
      <c r="AB92" s="202"/>
      <c r="AC92" s="202"/>
    </row>
    <row r="93" spans="1:29" ht="12.75">
      <c r="A93" s="210"/>
      <c r="B93" s="202"/>
      <c r="C93" s="202"/>
      <c r="D93" s="202"/>
      <c r="E93" s="305"/>
      <c r="F93" s="305"/>
      <c r="G93" s="202"/>
      <c r="H93" s="305"/>
      <c r="I93" s="305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39"/>
      <c r="X93" s="239"/>
      <c r="Y93" s="306"/>
      <c r="Z93" s="202"/>
      <c r="AA93" s="202"/>
      <c r="AB93" s="202"/>
      <c r="AC93" s="202"/>
    </row>
    <row r="94" spans="1:29" ht="12.75">
      <c r="A94" s="210"/>
      <c r="B94" s="202"/>
      <c r="C94" s="202"/>
      <c r="D94" s="202"/>
      <c r="E94" s="305"/>
      <c r="F94" s="305"/>
      <c r="G94" s="202"/>
      <c r="H94" s="305"/>
      <c r="I94" s="305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39"/>
      <c r="X94" s="239"/>
      <c r="Y94" s="306"/>
      <c r="Z94" s="202"/>
      <c r="AA94" s="202"/>
      <c r="AB94" s="202"/>
      <c r="AC94" s="202"/>
    </row>
    <row r="95" spans="1:29" ht="12.75">
      <c r="A95" s="210"/>
      <c r="B95" s="202"/>
      <c r="C95" s="202"/>
      <c r="D95" s="202"/>
      <c r="E95" s="305"/>
      <c r="F95" s="305"/>
      <c r="G95" s="202"/>
      <c r="H95" s="305"/>
      <c r="I95" s="305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39"/>
      <c r="X95" s="239"/>
      <c r="Y95" s="306"/>
      <c r="Z95" s="202"/>
      <c r="AA95" s="202"/>
      <c r="AB95" s="202"/>
      <c r="AC95" s="202"/>
    </row>
    <row r="96" spans="1:29" ht="12.75">
      <c r="A96" s="210"/>
      <c r="B96" s="202"/>
      <c r="C96" s="202"/>
      <c r="D96" s="202"/>
      <c r="E96" s="305"/>
      <c r="F96" s="305"/>
      <c r="G96" s="202"/>
      <c r="H96" s="305"/>
      <c r="I96" s="305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39"/>
      <c r="X96" s="239"/>
      <c r="Y96" s="306"/>
      <c r="Z96" s="202"/>
      <c r="AA96" s="202"/>
      <c r="AB96" s="202"/>
      <c r="AC96" s="202"/>
    </row>
    <row r="97" spans="5:25" ht="12.75">
      <c r="E97" s="305"/>
      <c r="F97" s="305"/>
      <c r="G97" s="202"/>
      <c r="H97" s="305"/>
      <c r="I97" s="305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39"/>
      <c r="X97" s="239"/>
      <c r="Y97" s="306"/>
    </row>
    <row r="98" spans="5:25" ht="12.75">
      <c r="E98" s="305"/>
      <c r="F98" s="305"/>
      <c r="G98" s="202"/>
      <c r="H98" s="305"/>
      <c r="I98" s="305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39"/>
      <c r="X98" s="239"/>
      <c r="Y98" s="306"/>
    </row>
    <row r="99" spans="5:25" ht="12.75">
      <c r="E99" s="202"/>
      <c r="F99" s="202"/>
      <c r="G99" s="202"/>
      <c r="H99" s="305"/>
      <c r="I99" s="305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</row>
    <row r="100" spans="5:25" ht="12.75">
      <c r="E100" s="202"/>
      <c r="F100" s="202"/>
      <c r="G100" s="202"/>
      <c r="H100" s="305"/>
      <c r="I100" s="305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</row>
    <row r="101" spans="5:25" ht="12.75">
      <c r="E101" s="202"/>
      <c r="F101" s="202"/>
      <c r="G101" s="202"/>
      <c r="H101" s="305"/>
      <c r="I101" s="305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</row>
    <row r="102" spans="5:25" ht="12.75">
      <c r="E102" s="202"/>
      <c r="F102" s="202"/>
      <c r="G102" s="202"/>
      <c r="H102" s="305"/>
      <c r="I102" s="305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</row>
    <row r="103" spans="5:25" ht="12.75">
      <c r="E103" s="202"/>
      <c r="F103" s="202"/>
      <c r="G103" s="202"/>
      <c r="H103" s="305"/>
      <c r="I103" s="305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</row>
    <row r="104" spans="5:25" ht="12.75">
      <c r="E104" s="202"/>
      <c r="F104" s="202"/>
      <c r="G104" s="202"/>
      <c r="H104" s="305"/>
      <c r="I104" s="305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</row>
  </sheetData>
  <sheetProtection/>
  <mergeCells count="14">
    <mergeCell ref="K3:M3"/>
    <mergeCell ref="A4:A5"/>
    <mergeCell ref="N3:P3"/>
    <mergeCell ref="Q3:S3"/>
    <mergeCell ref="T3:V3"/>
    <mergeCell ref="A1:AB1"/>
    <mergeCell ref="B2:D2"/>
    <mergeCell ref="E2:M2"/>
    <mergeCell ref="N2:V2"/>
    <mergeCell ref="W2:Y3"/>
    <mergeCell ref="Z2:AB3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64"/>
  <sheetViews>
    <sheetView zoomScalePageLayoutView="0" workbookViewId="0" topLeftCell="R1">
      <selection activeCell="Y12" sqref="Y12"/>
    </sheetView>
  </sheetViews>
  <sheetFormatPr defaultColWidth="9.140625" defaultRowHeight="12.75"/>
  <cols>
    <col min="1" max="1" width="22.57421875" style="156" bestFit="1" customWidth="1"/>
    <col min="2" max="28" width="15.140625" style="154" customWidth="1"/>
    <col min="29" max="16384" width="9.140625" style="154" customWidth="1"/>
  </cols>
  <sheetData>
    <row r="1" spans="1:28" ht="15.75" thickBot="1">
      <c r="A1" s="393" t="s">
        <v>144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</row>
    <row r="2" spans="1:29" ht="12.75">
      <c r="A2" s="39" t="s">
        <v>76</v>
      </c>
      <c r="B2" s="386" t="s">
        <v>142</v>
      </c>
      <c r="C2" s="381"/>
      <c r="D2" s="382"/>
      <c r="E2" s="386" t="s">
        <v>73</v>
      </c>
      <c r="F2" s="381"/>
      <c r="G2" s="381"/>
      <c r="H2" s="381"/>
      <c r="I2" s="381"/>
      <c r="J2" s="381"/>
      <c r="K2" s="381"/>
      <c r="L2" s="381"/>
      <c r="M2" s="382"/>
      <c r="N2" s="386" t="s">
        <v>74</v>
      </c>
      <c r="O2" s="381"/>
      <c r="P2" s="381"/>
      <c r="Q2" s="381"/>
      <c r="R2" s="381"/>
      <c r="S2" s="381"/>
      <c r="T2" s="381"/>
      <c r="U2" s="381"/>
      <c r="V2" s="382"/>
      <c r="W2" s="411" t="s">
        <v>131</v>
      </c>
      <c r="X2" s="402"/>
      <c r="Y2" s="403"/>
      <c r="Z2" s="402" t="s">
        <v>75</v>
      </c>
      <c r="AA2" s="402"/>
      <c r="AB2" s="403"/>
      <c r="AC2" s="155"/>
    </row>
    <row r="3" spans="1:29" ht="12.75">
      <c r="A3" s="170" t="s">
        <v>132</v>
      </c>
      <c r="B3" s="407" t="s">
        <v>133</v>
      </c>
      <c r="C3" s="400"/>
      <c r="D3" s="408"/>
      <c r="E3" s="407" t="s">
        <v>134</v>
      </c>
      <c r="F3" s="400"/>
      <c r="G3" s="400"/>
      <c r="H3" s="400" t="s">
        <v>135</v>
      </c>
      <c r="I3" s="400"/>
      <c r="J3" s="400"/>
      <c r="K3" s="400" t="s">
        <v>133</v>
      </c>
      <c r="L3" s="400"/>
      <c r="M3" s="408"/>
      <c r="N3" s="407" t="s">
        <v>134</v>
      </c>
      <c r="O3" s="400"/>
      <c r="P3" s="400"/>
      <c r="Q3" s="400" t="s">
        <v>135</v>
      </c>
      <c r="R3" s="400"/>
      <c r="S3" s="400"/>
      <c r="T3" s="400" t="s">
        <v>133</v>
      </c>
      <c r="U3" s="400"/>
      <c r="V3" s="408"/>
      <c r="W3" s="412"/>
      <c r="X3" s="405"/>
      <c r="Y3" s="406"/>
      <c r="Z3" s="405"/>
      <c r="AA3" s="405"/>
      <c r="AB3" s="406"/>
      <c r="AC3" s="156"/>
    </row>
    <row r="4" spans="1:29" ht="12.75">
      <c r="A4" s="409" t="s">
        <v>77</v>
      </c>
      <c r="B4" s="53" t="s">
        <v>78</v>
      </c>
      <c r="C4" s="17" t="s">
        <v>79</v>
      </c>
      <c r="D4" s="18" t="s">
        <v>62</v>
      </c>
      <c r="E4" s="53" t="s">
        <v>78</v>
      </c>
      <c r="F4" s="17" t="s">
        <v>79</v>
      </c>
      <c r="G4" s="17" t="s">
        <v>62</v>
      </c>
      <c r="H4" s="17" t="s">
        <v>78</v>
      </c>
      <c r="I4" s="17" t="s">
        <v>79</v>
      </c>
      <c r="J4" s="17" t="s">
        <v>62</v>
      </c>
      <c r="K4" s="17" t="s">
        <v>78</v>
      </c>
      <c r="L4" s="17" t="s">
        <v>79</v>
      </c>
      <c r="M4" s="18" t="s">
        <v>62</v>
      </c>
      <c r="N4" s="53" t="s">
        <v>78</v>
      </c>
      <c r="O4" s="17" t="s">
        <v>79</v>
      </c>
      <c r="P4" s="17" t="s">
        <v>62</v>
      </c>
      <c r="Q4" s="17" t="s">
        <v>78</v>
      </c>
      <c r="R4" s="17" t="s">
        <v>79</v>
      </c>
      <c r="S4" s="17" t="s">
        <v>62</v>
      </c>
      <c r="T4" s="17" t="s">
        <v>78</v>
      </c>
      <c r="U4" s="17" t="s">
        <v>79</v>
      </c>
      <c r="V4" s="18" t="s">
        <v>62</v>
      </c>
      <c r="W4" s="53" t="s">
        <v>78</v>
      </c>
      <c r="X4" s="17" t="s">
        <v>79</v>
      </c>
      <c r="Y4" s="18" t="s">
        <v>62</v>
      </c>
      <c r="Z4" s="46" t="s">
        <v>78</v>
      </c>
      <c r="AA4" s="17" t="s">
        <v>79</v>
      </c>
      <c r="AB4" s="18" t="s">
        <v>62</v>
      </c>
      <c r="AC4" s="156"/>
    </row>
    <row r="5" spans="1:29" ht="13.5" thickBot="1">
      <c r="A5" s="428"/>
      <c r="B5" s="54" t="s">
        <v>70</v>
      </c>
      <c r="C5" s="19" t="s">
        <v>71</v>
      </c>
      <c r="D5" s="20" t="s">
        <v>80</v>
      </c>
      <c r="E5" s="54" t="s">
        <v>70</v>
      </c>
      <c r="F5" s="19" t="s">
        <v>71</v>
      </c>
      <c r="G5" s="19" t="s">
        <v>80</v>
      </c>
      <c r="H5" s="19" t="s">
        <v>70</v>
      </c>
      <c r="I5" s="19" t="s">
        <v>71</v>
      </c>
      <c r="J5" s="19" t="s">
        <v>80</v>
      </c>
      <c r="K5" s="19" t="s">
        <v>70</v>
      </c>
      <c r="L5" s="19" t="s">
        <v>71</v>
      </c>
      <c r="M5" s="20" t="s">
        <v>80</v>
      </c>
      <c r="N5" s="54" t="s">
        <v>70</v>
      </c>
      <c r="O5" s="19" t="s">
        <v>71</v>
      </c>
      <c r="P5" s="19" t="s">
        <v>80</v>
      </c>
      <c r="Q5" s="19" t="s">
        <v>70</v>
      </c>
      <c r="R5" s="19" t="s">
        <v>71</v>
      </c>
      <c r="S5" s="19" t="s">
        <v>80</v>
      </c>
      <c r="T5" s="19" t="s">
        <v>70</v>
      </c>
      <c r="U5" s="19" t="s">
        <v>71</v>
      </c>
      <c r="V5" s="20" t="s">
        <v>80</v>
      </c>
      <c r="W5" s="54" t="s">
        <v>70</v>
      </c>
      <c r="X5" s="19" t="s">
        <v>71</v>
      </c>
      <c r="Y5" s="20" t="s">
        <v>80</v>
      </c>
      <c r="Z5" s="47" t="s">
        <v>70</v>
      </c>
      <c r="AA5" s="19" t="s">
        <v>71</v>
      </c>
      <c r="AB5" s="20" t="s">
        <v>80</v>
      </c>
      <c r="AC5" s="157"/>
    </row>
    <row r="6" spans="1:29" s="161" customFormat="1" ht="13.5" thickBot="1">
      <c r="A6" s="40" t="s">
        <v>61</v>
      </c>
      <c r="B6" s="172">
        <v>15956.98</v>
      </c>
      <c r="C6" s="146">
        <v>2751.009</v>
      </c>
      <c r="D6" s="16">
        <f>C6/B6*10</f>
        <v>1.724016073216862</v>
      </c>
      <c r="E6" s="172">
        <v>50556.35</v>
      </c>
      <c r="F6" s="146">
        <v>9262.102</v>
      </c>
      <c r="G6" s="117">
        <f>F6/E6*10</f>
        <v>1.8320353427413174</v>
      </c>
      <c r="H6" s="146">
        <v>36565.94</v>
      </c>
      <c r="I6" s="146">
        <v>5926.763</v>
      </c>
      <c r="J6" s="117">
        <f>I6/H6*10</f>
        <v>1.6208425108174438</v>
      </c>
      <c r="K6" s="146">
        <v>87122.29</v>
      </c>
      <c r="L6" s="146">
        <v>15188.865</v>
      </c>
      <c r="M6" s="16">
        <f>L6/K6*10</f>
        <v>1.7433959782278452</v>
      </c>
      <c r="N6" s="172">
        <v>143761.81</v>
      </c>
      <c r="O6" s="146">
        <v>11650.31</v>
      </c>
      <c r="P6" s="117">
        <f>O6/N6*10</f>
        <v>0.8103897690214111</v>
      </c>
      <c r="Q6" s="146">
        <v>18204.72</v>
      </c>
      <c r="R6" s="146">
        <v>1712.632</v>
      </c>
      <c r="S6" s="117">
        <f>R6/Q6*10</f>
        <v>0.94076261540963</v>
      </c>
      <c r="T6" s="146">
        <v>161966.53</v>
      </c>
      <c r="U6" s="146">
        <v>13362.942</v>
      </c>
      <c r="V6" s="16">
        <f>U6/T6*10</f>
        <v>0.8250434210080316</v>
      </c>
      <c r="W6" s="55">
        <f aca="true" t="shared" si="0" ref="W6:X10">T6+K6+B6</f>
        <v>265045.8</v>
      </c>
      <c r="X6" s="15">
        <f t="shared" si="0"/>
        <v>31302.816</v>
      </c>
      <c r="Y6" s="16">
        <f>X6/W6*10</f>
        <v>1.1810342212553453</v>
      </c>
      <c r="Z6" s="354">
        <v>337055.51</v>
      </c>
      <c r="AA6" s="319">
        <v>38023.965</v>
      </c>
      <c r="AB6" s="158">
        <f aca="true" t="shared" si="1" ref="AB6:AB22">AA6/Z6*10</f>
        <v>1.1281217446942196</v>
      </c>
      <c r="AC6" s="160"/>
    </row>
    <row r="7" spans="1:29" s="161" customFormat="1" ht="12.75">
      <c r="A7" s="41" t="s">
        <v>63</v>
      </c>
      <c r="B7" s="175">
        <v>14056.7</v>
      </c>
      <c r="C7" s="119">
        <v>2230.119</v>
      </c>
      <c r="D7" s="27">
        <f>C7/B7*10</f>
        <v>1.5865167500195638</v>
      </c>
      <c r="E7" s="175">
        <v>40615.75</v>
      </c>
      <c r="F7" s="119">
        <v>6659.314</v>
      </c>
      <c r="G7" s="26">
        <f>F7/E7*10</f>
        <v>1.6395890756664593</v>
      </c>
      <c r="H7" s="119">
        <v>26207.53</v>
      </c>
      <c r="I7" s="119">
        <v>3479.386</v>
      </c>
      <c r="J7" s="26">
        <f>I7/H7*10</f>
        <v>1.3276283571935241</v>
      </c>
      <c r="K7" s="119">
        <v>66823.28</v>
      </c>
      <c r="L7" s="119">
        <v>10138.7</v>
      </c>
      <c r="M7" s="27">
        <f>L7/K7*10</f>
        <v>1.5172406981519018</v>
      </c>
      <c r="N7" s="175">
        <v>137090.36</v>
      </c>
      <c r="O7" s="119">
        <v>11064.957</v>
      </c>
      <c r="P7" s="26">
        <f>O7/N7*10</f>
        <v>0.8071287434069034</v>
      </c>
      <c r="Q7" s="119">
        <v>18064.59</v>
      </c>
      <c r="R7" s="119">
        <v>1694.907</v>
      </c>
      <c r="S7" s="26">
        <f>R7/Q7*10</f>
        <v>0.9382482525205388</v>
      </c>
      <c r="T7" s="119">
        <v>155154.95</v>
      </c>
      <c r="U7" s="119">
        <v>12759.864</v>
      </c>
      <c r="V7" s="27">
        <f>U7/T7*10</f>
        <v>0.8223949026440985</v>
      </c>
      <c r="W7" s="98">
        <f t="shared" si="0"/>
        <v>236034.93000000002</v>
      </c>
      <c r="X7" s="25">
        <f t="shared" si="0"/>
        <v>25128.682999999997</v>
      </c>
      <c r="Y7" s="27">
        <f>X7/W7*10</f>
        <v>1.0646171310322585</v>
      </c>
      <c r="Z7" s="355">
        <f>SUM(Z8:Z33)</f>
        <v>307963.9</v>
      </c>
      <c r="AA7" s="320">
        <f>SUM(AA8:AA33)</f>
        <v>31922.994</v>
      </c>
      <c r="AB7" s="162">
        <f t="shared" si="1"/>
        <v>1.0365823396833198</v>
      </c>
      <c r="AC7" s="160"/>
    </row>
    <row r="8" spans="1:29" s="165" customFormat="1" ht="12.75">
      <c r="A8" s="42" t="s">
        <v>2</v>
      </c>
      <c r="B8" s="344"/>
      <c r="C8" s="140"/>
      <c r="D8" s="31"/>
      <c r="E8" s="344">
        <v>1521.83</v>
      </c>
      <c r="F8" s="140">
        <v>223.131</v>
      </c>
      <c r="G8" s="30">
        <f>F8/E8*10</f>
        <v>1.4662018753737276</v>
      </c>
      <c r="H8" s="140"/>
      <c r="I8" s="140"/>
      <c r="J8" s="30"/>
      <c r="K8" s="140">
        <v>1521.83</v>
      </c>
      <c r="L8" s="140">
        <v>223.131</v>
      </c>
      <c r="M8" s="31">
        <f>L8/K8*10</f>
        <v>1.4662018753737276</v>
      </c>
      <c r="N8" s="344">
        <v>9829.67</v>
      </c>
      <c r="O8" s="140">
        <v>923.154</v>
      </c>
      <c r="P8" s="30">
        <f>O8/N8*10</f>
        <v>0.939150551340991</v>
      </c>
      <c r="Q8" s="140">
        <v>1956.19</v>
      </c>
      <c r="R8" s="140">
        <v>169.823</v>
      </c>
      <c r="S8" s="30">
        <f>R8/Q8*10</f>
        <v>0.8681314187272198</v>
      </c>
      <c r="T8" s="140">
        <v>11785.86</v>
      </c>
      <c r="U8" s="140">
        <v>1092.977</v>
      </c>
      <c r="V8" s="31">
        <f>U8/T8*10</f>
        <v>0.9273629586640263</v>
      </c>
      <c r="W8" s="101">
        <f t="shared" si="0"/>
        <v>13307.69</v>
      </c>
      <c r="X8" s="29">
        <f t="shared" si="0"/>
        <v>1316.1080000000002</v>
      </c>
      <c r="Y8" s="31">
        <f>X8/W8*10</f>
        <v>0.9889830616733635</v>
      </c>
      <c r="Z8" s="356">
        <v>20850.38</v>
      </c>
      <c r="AA8" s="321">
        <v>2020.733</v>
      </c>
      <c r="AB8" s="163">
        <f t="shared" si="1"/>
        <v>0.9691588354744612</v>
      </c>
      <c r="AC8" s="159"/>
    </row>
    <row r="9" spans="1:29" s="165" customFormat="1" ht="12.75">
      <c r="A9" s="42" t="s">
        <v>5</v>
      </c>
      <c r="B9" s="344">
        <v>40.1</v>
      </c>
      <c r="C9" s="140">
        <v>14.338</v>
      </c>
      <c r="D9" s="31">
        <f>C9/B9*10</f>
        <v>3.5755610972568572</v>
      </c>
      <c r="E9" s="344">
        <v>79.71</v>
      </c>
      <c r="F9" s="140">
        <v>18.98</v>
      </c>
      <c r="G9" s="30">
        <f>F9/E9*10</f>
        <v>2.3811316020574584</v>
      </c>
      <c r="H9" s="140">
        <v>13.14</v>
      </c>
      <c r="I9" s="141">
        <v>2.716</v>
      </c>
      <c r="J9" s="30">
        <f>I9/H9*10</f>
        <v>2.066971080669711</v>
      </c>
      <c r="K9" s="140">
        <v>92.85</v>
      </c>
      <c r="L9" s="140">
        <v>21.696</v>
      </c>
      <c r="M9" s="31">
        <f>L9/K9*10</f>
        <v>2.3366720516962847</v>
      </c>
      <c r="N9" s="344"/>
      <c r="O9" s="140"/>
      <c r="P9" s="30"/>
      <c r="Q9" s="140"/>
      <c r="R9" s="140"/>
      <c r="S9" s="30"/>
      <c r="T9" s="140"/>
      <c r="U9" s="140"/>
      <c r="V9" s="31"/>
      <c r="W9" s="101">
        <f t="shared" si="0"/>
        <v>132.95</v>
      </c>
      <c r="X9" s="29">
        <f t="shared" si="0"/>
        <v>36.034</v>
      </c>
      <c r="Y9" s="31">
        <f>X9/W9*10</f>
        <v>2.7103422339225274</v>
      </c>
      <c r="Z9" s="356">
        <v>799.86</v>
      </c>
      <c r="AA9" s="321">
        <v>99.586</v>
      </c>
      <c r="AB9" s="163">
        <f t="shared" si="1"/>
        <v>1.2450428825044382</v>
      </c>
      <c r="AC9" s="159"/>
    </row>
    <row r="10" spans="1:29" s="165" customFormat="1" ht="12.75">
      <c r="A10" s="42" t="s">
        <v>6</v>
      </c>
      <c r="B10" s="344"/>
      <c r="C10" s="140"/>
      <c r="D10" s="31"/>
      <c r="E10" s="344">
        <v>73.48</v>
      </c>
      <c r="F10" s="140">
        <v>11.125</v>
      </c>
      <c r="G10" s="30">
        <f>F10/E10*10</f>
        <v>1.5140174197060423</v>
      </c>
      <c r="H10" s="140"/>
      <c r="I10" s="140"/>
      <c r="J10" s="30"/>
      <c r="K10" s="140">
        <v>73.48</v>
      </c>
      <c r="L10" s="140">
        <v>11.125</v>
      </c>
      <c r="M10" s="31">
        <f>L10/K10*10</f>
        <v>1.5140174197060423</v>
      </c>
      <c r="N10" s="344"/>
      <c r="O10" s="140"/>
      <c r="P10" s="30"/>
      <c r="Q10" s="140"/>
      <c r="R10" s="140"/>
      <c r="S10" s="30"/>
      <c r="T10" s="140"/>
      <c r="U10" s="140"/>
      <c r="V10" s="31"/>
      <c r="W10" s="101">
        <f t="shared" si="0"/>
        <v>73.48</v>
      </c>
      <c r="X10" s="29">
        <f t="shared" si="0"/>
        <v>11.125</v>
      </c>
      <c r="Y10" s="31">
        <f>X10/W10*10</f>
        <v>1.5140174197060423</v>
      </c>
      <c r="Z10" s="356">
        <v>656.49</v>
      </c>
      <c r="AA10" s="321">
        <v>64.915</v>
      </c>
      <c r="AB10" s="163">
        <f t="shared" si="1"/>
        <v>0.9888193270270683</v>
      </c>
      <c r="AC10" s="159"/>
    </row>
    <row r="11" spans="1:29" s="165" customFormat="1" ht="12.75">
      <c r="A11" s="42" t="s">
        <v>85</v>
      </c>
      <c r="B11" s="344"/>
      <c r="C11" s="140"/>
      <c r="D11" s="31"/>
      <c r="E11" s="344"/>
      <c r="F11" s="140"/>
      <c r="G11" s="30"/>
      <c r="H11" s="140"/>
      <c r="I11" s="140"/>
      <c r="J11" s="30"/>
      <c r="K11" s="140"/>
      <c r="L11" s="140"/>
      <c r="M11" s="31"/>
      <c r="N11" s="344"/>
      <c r="O11" s="140"/>
      <c r="P11" s="30"/>
      <c r="Q11" s="140"/>
      <c r="R11" s="140"/>
      <c r="S11" s="30"/>
      <c r="T11" s="140"/>
      <c r="U11" s="140"/>
      <c r="V11" s="31"/>
      <c r="W11" s="101"/>
      <c r="X11" s="29"/>
      <c r="Y11" s="31"/>
      <c r="Z11" s="356">
        <v>241.36</v>
      </c>
      <c r="AA11" s="321">
        <v>22.246</v>
      </c>
      <c r="AB11" s="163">
        <f t="shared" si="1"/>
        <v>0.9216937354988398</v>
      </c>
      <c r="AC11" s="159"/>
    </row>
    <row r="12" spans="1:29" s="165" customFormat="1" ht="12.75">
      <c r="A12" s="42" t="s">
        <v>14</v>
      </c>
      <c r="B12" s="344">
        <v>144.23</v>
      </c>
      <c r="C12" s="140">
        <v>18.539</v>
      </c>
      <c r="D12" s="31">
        <f aca="true" t="shared" si="2" ref="D12:D18">C12/B12*10</f>
        <v>1.285377522013451</v>
      </c>
      <c r="E12" s="344">
        <v>13793.45</v>
      </c>
      <c r="F12" s="140">
        <v>1805.322</v>
      </c>
      <c r="G12" s="30">
        <f>F12/E12*10</f>
        <v>1.3088255657576604</v>
      </c>
      <c r="H12" s="140">
        <v>3476.6</v>
      </c>
      <c r="I12" s="140">
        <v>365.795</v>
      </c>
      <c r="J12" s="30">
        <f>I12/H12*10</f>
        <v>1.0521630328481852</v>
      </c>
      <c r="K12" s="140">
        <v>17270.05</v>
      </c>
      <c r="L12" s="140">
        <v>2171.117</v>
      </c>
      <c r="M12" s="31">
        <f>L12/K12*10</f>
        <v>1.2571573330708365</v>
      </c>
      <c r="N12" s="344">
        <v>16689.88</v>
      </c>
      <c r="O12" s="140">
        <v>1212.258</v>
      </c>
      <c r="P12" s="30">
        <f>O12/N12*10</f>
        <v>0.7263431492617083</v>
      </c>
      <c r="Q12" s="140">
        <v>5742.09</v>
      </c>
      <c r="R12" s="140">
        <v>405.926</v>
      </c>
      <c r="S12" s="30">
        <f>R12/Q12*10</f>
        <v>0.7069307516949402</v>
      </c>
      <c r="T12" s="140">
        <v>22431.97</v>
      </c>
      <c r="U12" s="140">
        <v>1618.184</v>
      </c>
      <c r="V12" s="31">
        <f>U12/T12*10</f>
        <v>0.7213740032640914</v>
      </c>
      <c r="W12" s="101">
        <f aca="true" t="shared" si="3" ref="W12:W22">T12+K12+B12</f>
        <v>39846.25000000001</v>
      </c>
      <c r="X12" s="29">
        <f aca="true" t="shared" si="4" ref="X12:X22">U12+L12+C12</f>
        <v>3807.8400000000006</v>
      </c>
      <c r="Y12" s="31">
        <f aca="true" t="shared" si="5" ref="Y12:Y22">X12/W12*10</f>
        <v>0.9556332151708127</v>
      </c>
      <c r="Z12" s="356">
        <v>43209.83</v>
      </c>
      <c r="AA12" s="321">
        <v>4142.359</v>
      </c>
      <c r="AB12" s="163">
        <f t="shared" si="1"/>
        <v>0.9586612583294125</v>
      </c>
      <c r="AC12" s="159"/>
    </row>
    <row r="13" spans="1:29" s="165" customFormat="1" ht="12.75">
      <c r="A13" s="42" t="s">
        <v>16</v>
      </c>
      <c r="B13" s="344">
        <v>13.05</v>
      </c>
      <c r="C13" s="141">
        <v>2.644</v>
      </c>
      <c r="D13" s="31">
        <f t="shared" si="2"/>
        <v>2.0260536398467432</v>
      </c>
      <c r="E13" s="348">
        <v>7.93</v>
      </c>
      <c r="F13" s="141">
        <v>8.211</v>
      </c>
      <c r="G13" s="30">
        <f>F13/E13*10</f>
        <v>10.354350567465323</v>
      </c>
      <c r="H13" s="141">
        <v>3.15</v>
      </c>
      <c r="I13" s="150">
        <v>0.866</v>
      </c>
      <c r="J13" s="30">
        <f>I13/H13*10</f>
        <v>2.749206349206349</v>
      </c>
      <c r="K13" s="140">
        <v>11.08</v>
      </c>
      <c r="L13" s="141">
        <v>9.077</v>
      </c>
      <c r="M13" s="31">
        <f>L13/K13*10</f>
        <v>8.192238267148014</v>
      </c>
      <c r="N13" s="344">
        <v>4680</v>
      </c>
      <c r="O13" s="140">
        <v>355.306</v>
      </c>
      <c r="P13" s="30">
        <f>O13/N13*10</f>
        <v>0.7592008547008546</v>
      </c>
      <c r="Q13" s="140">
        <v>467.04</v>
      </c>
      <c r="R13" s="140">
        <v>40.775</v>
      </c>
      <c r="S13" s="30">
        <f>R13/Q13*10</f>
        <v>0.8730515587529976</v>
      </c>
      <c r="T13" s="140">
        <v>5147.04</v>
      </c>
      <c r="U13" s="140">
        <v>396.081</v>
      </c>
      <c r="V13" s="31">
        <f>U13/T13*10</f>
        <v>0.7695316142870466</v>
      </c>
      <c r="W13" s="101">
        <f t="shared" si="3"/>
        <v>5171.17</v>
      </c>
      <c r="X13" s="29">
        <f t="shared" si="4"/>
        <v>407.802</v>
      </c>
      <c r="Y13" s="31">
        <f t="shared" si="5"/>
        <v>0.7886068336566</v>
      </c>
      <c r="Z13" s="356">
        <v>5490.77</v>
      </c>
      <c r="AA13" s="321">
        <v>437.297</v>
      </c>
      <c r="AB13" s="163">
        <f t="shared" si="1"/>
        <v>0.796421995457832</v>
      </c>
      <c r="AC13" s="159"/>
    </row>
    <row r="14" spans="1:29" s="165" customFormat="1" ht="12.75">
      <c r="A14" s="42" t="s">
        <v>18</v>
      </c>
      <c r="B14" s="344">
        <v>4574.55</v>
      </c>
      <c r="C14" s="140">
        <v>663.313</v>
      </c>
      <c r="D14" s="31">
        <f t="shared" si="2"/>
        <v>1.4500071045239422</v>
      </c>
      <c r="E14" s="344">
        <v>360.79</v>
      </c>
      <c r="F14" s="140">
        <v>63.636</v>
      </c>
      <c r="G14" s="30">
        <f>F14/E14*10</f>
        <v>1.7637961140829845</v>
      </c>
      <c r="H14" s="140">
        <v>83.72</v>
      </c>
      <c r="I14" s="140">
        <v>13.096</v>
      </c>
      <c r="J14" s="30">
        <f>I14/H14*10</f>
        <v>1.5642618251313902</v>
      </c>
      <c r="K14" s="140">
        <v>444.51</v>
      </c>
      <c r="L14" s="140">
        <v>76.732</v>
      </c>
      <c r="M14" s="31">
        <f>L14/K14*10</f>
        <v>1.7262153832309735</v>
      </c>
      <c r="N14" s="344"/>
      <c r="O14" s="140"/>
      <c r="P14" s="30"/>
      <c r="Q14" s="140"/>
      <c r="R14" s="140"/>
      <c r="S14" s="30"/>
      <c r="T14" s="140"/>
      <c r="U14" s="140"/>
      <c r="V14" s="31"/>
      <c r="W14" s="101">
        <f t="shared" si="3"/>
        <v>5019.06</v>
      </c>
      <c r="X14" s="29">
        <f t="shared" si="4"/>
        <v>740.045</v>
      </c>
      <c r="Y14" s="31">
        <f t="shared" si="5"/>
        <v>1.474469322940949</v>
      </c>
      <c r="Z14" s="356">
        <v>5153.57</v>
      </c>
      <c r="AA14" s="321">
        <v>754.032</v>
      </c>
      <c r="AB14" s="163">
        <f t="shared" si="1"/>
        <v>1.4631255615039673</v>
      </c>
      <c r="AC14" s="164"/>
    </row>
    <row r="15" spans="1:29" s="165" customFormat="1" ht="12.75">
      <c r="A15" s="42" t="s">
        <v>20</v>
      </c>
      <c r="B15" s="344">
        <v>795.98</v>
      </c>
      <c r="C15" s="140">
        <v>123.518</v>
      </c>
      <c r="D15" s="31">
        <f t="shared" si="2"/>
        <v>1.5517726576044624</v>
      </c>
      <c r="E15" s="344">
        <v>302.04</v>
      </c>
      <c r="F15" s="140">
        <v>47.019</v>
      </c>
      <c r="G15" s="30">
        <f>F15/E15*10</f>
        <v>1.5567143424711958</v>
      </c>
      <c r="H15" s="140"/>
      <c r="I15" s="140"/>
      <c r="J15" s="30"/>
      <c r="K15" s="140">
        <v>302.04</v>
      </c>
      <c r="L15" s="140">
        <v>47.019</v>
      </c>
      <c r="M15" s="31">
        <f>L15/K15*10</f>
        <v>1.5567143424711958</v>
      </c>
      <c r="N15" s="344"/>
      <c r="O15" s="140"/>
      <c r="P15" s="30"/>
      <c r="Q15" s="140"/>
      <c r="R15" s="140"/>
      <c r="S15" s="30"/>
      <c r="T15" s="140"/>
      <c r="U15" s="140"/>
      <c r="V15" s="31"/>
      <c r="W15" s="101">
        <f t="shared" si="3"/>
        <v>1098.02</v>
      </c>
      <c r="X15" s="29">
        <f t="shared" si="4"/>
        <v>170.537</v>
      </c>
      <c r="Y15" s="31">
        <f t="shared" si="5"/>
        <v>1.5531320012385932</v>
      </c>
      <c r="Z15" s="356">
        <v>1250.22</v>
      </c>
      <c r="AA15" s="321">
        <v>184.617</v>
      </c>
      <c r="AB15" s="322">
        <f t="shared" si="1"/>
        <v>1.4766761050055188</v>
      </c>
      <c r="AC15" s="164"/>
    </row>
    <row r="16" spans="1:29" s="165" customFormat="1" ht="12.75">
      <c r="A16" s="42" t="s">
        <v>21</v>
      </c>
      <c r="B16" s="344">
        <v>92.62</v>
      </c>
      <c r="C16" s="140">
        <v>20.941</v>
      </c>
      <c r="D16" s="31">
        <f t="shared" si="2"/>
        <v>2.260958756208162</v>
      </c>
      <c r="E16" s="344">
        <v>395.28</v>
      </c>
      <c r="F16" s="140">
        <v>378.449</v>
      </c>
      <c r="G16" s="30">
        <f>F16/E16*10</f>
        <v>9.574200566686907</v>
      </c>
      <c r="H16" s="141">
        <v>1.32</v>
      </c>
      <c r="I16" s="150">
        <v>0.515</v>
      </c>
      <c r="J16" s="30">
        <f>I16/H16*10</f>
        <v>3.9015151515151514</v>
      </c>
      <c r="K16" s="140">
        <v>396.6</v>
      </c>
      <c r="L16" s="140">
        <v>378.964</v>
      </c>
      <c r="M16" s="31">
        <f>L16/K16*10</f>
        <v>9.555320221886031</v>
      </c>
      <c r="N16" s="344"/>
      <c r="O16" s="140"/>
      <c r="P16" s="30"/>
      <c r="Q16" s="140"/>
      <c r="R16" s="140"/>
      <c r="S16" s="30"/>
      <c r="T16" s="140"/>
      <c r="U16" s="140"/>
      <c r="V16" s="31"/>
      <c r="W16" s="101">
        <f t="shared" si="3"/>
        <v>489.22</v>
      </c>
      <c r="X16" s="29">
        <f t="shared" si="4"/>
        <v>399.905</v>
      </c>
      <c r="Y16" s="31">
        <f t="shared" si="5"/>
        <v>8.174338743305668</v>
      </c>
      <c r="Z16" s="356">
        <v>1791.45</v>
      </c>
      <c r="AA16" s="321">
        <v>523.974</v>
      </c>
      <c r="AB16" s="163">
        <f t="shared" si="1"/>
        <v>2.924859750481454</v>
      </c>
      <c r="AC16" s="159"/>
    </row>
    <row r="17" spans="1:29" s="165" customFormat="1" ht="12.75">
      <c r="A17" s="42" t="s">
        <v>23</v>
      </c>
      <c r="B17" s="344">
        <v>57.84</v>
      </c>
      <c r="C17" s="140">
        <v>10.773</v>
      </c>
      <c r="D17" s="31">
        <f t="shared" si="2"/>
        <v>1.8625518672199168</v>
      </c>
      <c r="E17" s="344"/>
      <c r="F17" s="140"/>
      <c r="G17" s="30"/>
      <c r="H17" s="140"/>
      <c r="I17" s="140"/>
      <c r="J17" s="30"/>
      <c r="K17" s="140"/>
      <c r="L17" s="140"/>
      <c r="M17" s="31"/>
      <c r="N17" s="344"/>
      <c r="O17" s="140"/>
      <c r="P17" s="30"/>
      <c r="Q17" s="140"/>
      <c r="R17" s="140"/>
      <c r="S17" s="30"/>
      <c r="T17" s="140"/>
      <c r="U17" s="140"/>
      <c r="V17" s="31"/>
      <c r="W17" s="101">
        <f t="shared" si="3"/>
        <v>57.84</v>
      </c>
      <c r="X17" s="29">
        <f t="shared" si="4"/>
        <v>10.773</v>
      </c>
      <c r="Y17" s="31">
        <f t="shared" si="5"/>
        <v>1.8625518672199168</v>
      </c>
      <c r="Z17" s="356">
        <v>269.99</v>
      </c>
      <c r="AA17" s="321">
        <v>30.676</v>
      </c>
      <c r="AB17" s="163">
        <f t="shared" si="1"/>
        <v>1.1361902292677506</v>
      </c>
      <c r="AC17" s="159"/>
    </row>
    <row r="18" spans="1:29" s="165" customFormat="1" ht="12.75">
      <c r="A18" s="42" t="s">
        <v>40</v>
      </c>
      <c r="B18" s="344">
        <v>70.3</v>
      </c>
      <c r="C18" s="140">
        <v>26.706</v>
      </c>
      <c r="D18" s="31">
        <f t="shared" si="2"/>
        <v>3.798862019914652</v>
      </c>
      <c r="E18" s="344">
        <v>70.12</v>
      </c>
      <c r="F18" s="140">
        <v>31.129</v>
      </c>
      <c r="G18" s="30">
        <f>F18/E18*10</f>
        <v>4.43938961779806</v>
      </c>
      <c r="H18" s="140">
        <v>34.73</v>
      </c>
      <c r="I18" s="140">
        <v>11.041</v>
      </c>
      <c r="J18" s="30">
        <f>I18/H18*10</f>
        <v>3.1790958825223155</v>
      </c>
      <c r="K18" s="140">
        <v>104.85</v>
      </c>
      <c r="L18" s="140">
        <v>42.17</v>
      </c>
      <c r="M18" s="31">
        <f>L18/K18*10</f>
        <v>4.021936099189318</v>
      </c>
      <c r="N18" s="344"/>
      <c r="O18" s="140"/>
      <c r="P18" s="30"/>
      <c r="Q18" s="140"/>
      <c r="R18" s="140"/>
      <c r="S18" s="30"/>
      <c r="T18" s="140"/>
      <c r="U18" s="140"/>
      <c r="V18" s="31"/>
      <c r="W18" s="101">
        <f t="shared" si="3"/>
        <v>175.14999999999998</v>
      </c>
      <c r="X18" s="29">
        <f t="shared" si="4"/>
        <v>68.876</v>
      </c>
      <c r="Y18" s="31">
        <f t="shared" si="5"/>
        <v>3.9324007993148733</v>
      </c>
      <c r="Z18" s="356">
        <v>1395.15</v>
      </c>
      <c r="AA18" s="321">
        <v>184.408</v>
      </c>
      <c r="AB18" s="163">
        <f t="shared" si="1"/>
        <v>1.3217790201770419</v>
      </c>
      <c r="AC18" s="159"/>
    </row>
    <row r="19" spans="1:29" s="165" customFormat="1" ht="12.75">
      <c r="A19" s="42" t="s">
        <v>26</v>
      </c>
      <c r="B19" s="344"/>
      <c r="C19" s="140"/>
      <c r="D19" s="31"/>
      <c r="E19" s="344">
        <v>752.91</v>
      </c>
      <c r="F19" s="140">
        <v>115.549</v>
      </c>
      <c r="G19" s="30">
        <f>F19/E19*10</f>
        <v>1.534698702368145</v>
      </c>
      <c r="H19" s="140">
        <v>175.13</v>
      </c>
      <c r="I19" s="140">
        <v>29.648</v>
      </c>
      <c r="J19" s="30">
        <f>I19/H19*10</f>
        <v>1.6929138354365327</v>
      </c>
      <c r="K19" s="140">
        <v>928.04</v>
      </c>
      <c r="L19" s="140">
        <v>145.197</v>
      </c>
      <c r="M19" s="31">
        <f>L19/K19*10</f>
        <v>1.564555407094522</v>
      </c>
      <c r="N19" s="344"/>
      <c r="O19" s="140"/>
      <c r="P19" s="30"/>
      <c r="Q19" s="140"/>
      <c r="R19" s="140"/>
      <c r="S19" s="30"/>
      <c r="T19" s="140"/>
      <c r="U19" s="140"/>
      <c r="V19" s="31"/>
      <c r="W19" s="101">
        <f t="shared" si="3"/>
        <v>928.04</v>
      </c>
      <c r="X19" s="29">
        <f t="shared" si="4"/>
        <v>145.197</v>
      </c>
      <c r="Y19" s="31">
        <f t="shared" si="5"/>
        <v>1.564555407094522</v>
      </c>
      <c r="Z19" s="356">
        <v>1031.69</v>
      </c>
      <c r="AA19" s="321">
        <v>154.898</v>
      </c>
      <c r="AB19" s="163">
        <f t="shared" si="1"/>
        <v>1.501400614525681</v>
      </c>
      <c r="AC19" s="164"/>
    </row>
    <row r="20" spans="1:29" s="165" customFormat="1" ht="12.75">
      <c r="A20" s="42" t="s">
        <v>44</v>
      </c>
      <c r="B20" s="344">
        <v>39.63</v>
      </c>
      <c r="C20" s="141">
        <v>6.67</v>
      </c>
      <c r="D20" s="31">
        <f>C20/B20*10</f>
        <v>1.683068382538481</v>
      </c>
      <c r="E20" s="344">
        <v>4230.21</v>
      </c>
      <c r="F20" s="140">
        <v>738.84</v>
      </c>
      <c r="G20" s="30">
        <f>F20/E20*10</f>
        <v>1.7465799570234104</v>
      </c>
      <c r="H20" s="140">
        <v>4908.32</v>
      </c>
      <c r="I20" s="140">
        <v>691.71</v>
      </c>
      <c r="J20" s="30">
        <f>I20/H20*10</f>
        <v>1.409260194934316</v>
      </c>
      <c r="K20" s="140">
        <v>9138.53</v>
      </c>
      <c r="L20" s="140">
        <v>1430.55</v>
      </c>
      <c r="M20" s="31">
        <f>L20/K20*10</f>
        <v>1.5654049393064309</v>
      </c>
      <c r="N20" s="344"/>
      <c r="O20" s="140"/>
      <c r="P20" s="30"/>
      <c r="Q20" s="140">
        <v>721.97</v>
      </c>
      <c r="R20" s="140">
        <v>53.118</v>
      </c>
      <c r="S20" s="30">
        <f>R20/Q20*10</f>
        <v>0.7357369419781985</v>
      </c>
      <c r="T20" s="140">
        <v>721.97</v>
      </c>
      <c r="U20" s="140">
        <v>53.118</v>
      </c>
      <c r="V20" s="31">
        <f>U20/T20*10</f>
        <v>0.7357369419781985</v>
      </c>
      <c r="W20" s="101">
        <f t="shared" si="3"/>
        <v>9900.13</v>
      </c>
      <c r="X20" s="29">
        <f t="shared" si="4"/>
        <v>1490.338</v>
      </c>
      <c r="Y20" s="31">
        <f t="shared" si="5"/>
        <v>1.5053721516788166</v>
      </c>
      <c r="Z20" s="356">
        <v>11837.59</v>
      </c>
      <c r="AA20" s="321">
        <v>1677.797</v>
      </c>
      <c r="AB20" s="163">
        <f t="shared" si="1"/>
        <v>1.4173467741322345</v>
      </c>
      <c r="AC20" s="164"/>
    </row>
    <row r="21" spans="1:29" s="165" customFormat="1" ht="12.75">
      <c r="A21" s="42" t="s">
        <v>33</v>
      </c>
      <c r="B21" s="344">
        <v>194.74</v>
      </c>
      <c r="C21" s="140">
        <v>29.916</v>
      </c>
      <c r="D21" s="31">
        <f>C21/B21*10</f>
        <v>1.5362021156413679</v>
      </c>
      <c r="E21" s="344">
        <v>539.83</v>
      </c>
      <c r="F21" s="140">
        <v>102.518</v>
      </c>
      <c r="G21" s="30">
        <f>F21/E21*10</f>
        <v>1.8990793397921566</v>
      </c>
      <c r="H21" s="140">
        <v>130.55</v>
      </c>
      <c r="I21" s="140">
        <v>18.121</v>
      </c>
      <c r="J21" s="30">
        <f>I21/H21*10</f>
        <v>1.3880505553427802</v>
      </c>
      <c r="K21" s="140">
        <v>670.38</v>
      </c>
      <c r="L21" s="140">
        <v>120.639</v>
      </c>
      <c r="M21" s="31">
        <f>L21/K21*10</f>
        <v>1.7995614427638054</v>
      </c>
      <c r="N21" s="344"/>
      <c r="O21" s="140"/>
      <c r="P21" s="30"/>
      <c r="Q21" s="140"/>
      <c r="R21" s="140"/>
      <c r="S21" s="30"/>
      <c r="T21" s="140"/>
      <c r="U21" s="140"/>
      <c r="V21" s="31"/>
      <c r="W21" s="101">
        <f t="shared" si="3"/>
        <v>865.12</v>
      </c>
      <c r="X21" s="29">
        <f t="shared" si="4"/>
        <v>150.555</v>
      </c>
      <c r="Y21" s="31">
        <f t="shared" si="5"/>
        <v>1.7402788052524507</v>
      </c>
      <c r="Z21" s="356">
        <v>938.92</v>
      </c>
      <c r="AA21" s="321">
        <v>156.613</v>
      </c>
      <c r="AB21" s="163">
        <f t="shared" si="1"/>
        <v>1.6680121842116473</v>
      </c>
      <c r="AC21" s="159"/>
    </row>
    <row r="22" spans="1:29" s="165" customFormat="1" ht="12.75">
      <c r="A22" s="42" t="s">
        <v>32</v>
      </c>
      <c r="B22" s="344">
        <v>263.78</v>
      </c>
      <c r="C22" s="140">
        <v>44.988</v>
      </c>
      <c r="D22" s="31">
        <f>C22/B22*10</f>
        <v>1.7055121692319357</v>
      </c>
      <c r="E22" s="344">
        <v>657.54</v>
      </c>
      <c r="F22" s="140">
        <v>108.451</v>
      </c>
      <c r="G22" s="30">
        <f>F22/E22*10</f>
        <v>1.6493445265687259</v>
      </c>
      <c r="H22" s="140">
        <v>289.15</v>
      </c>
      <c r="I22" s="140">
        <v>51.566</v>
      </c>
      <c r="J22" s="30">
        <f>I22/H22*10</f>
        <v>1.7833650354487294</v>
      </c>
      <c r="K22" s="140">
        <v>946.69</v>
      </c>
      <c r="L22" s="140">
        <v>160.017</v>
      </c>
      <c r="M22" s="31">
        <f>L22/K22*10</f>
        <v>1.6902787607347705</v>
      </c>
      <c r="N22" s="344">
        <v>13343.32</v>
      </c>
      <c r="O22" s="140">
        <v>944.74</v>
      </c>
      <c r="P22" s="30">
        <f>O22/N22*10</f>
        <v>0.7080246895075588</v>
      </c>
      <c r="Q22" s="140">
        <v>1342.74</v>
      </c>
      <c r="R22" s="140">
        <v>100.639</v>
      </c>
      <c r="S22" s="30">
        <f>R22/Q22*10</f>
        <v>0.7495047440308622</v>
      </c>
      <c r="T22" s="140">
        <v>14686.06</v>
      </c>
      <c r="U22" s="140">
        <v>1045.379</v>
      </c>
      <c r="V22" s="31">
        <f>U22/T22*10</f>
        <v>0.7118171926302902</v>
      </c>
      <c r="W22" s="101">
        <f t="shared" si="3"/>
        <v>15896.53</v>
      </c>
      <c r="X22" s="29">
        <f t="shared" si="4"/>
        <v>1250.384</v>
      </c>
      <c r="Y22" s="31">
        <f t="shared" si="5"/>
        <v>0.7865766931525308</v>
      </c>
      <c r="Z22" s="356">
        <v>16149.67</v>
      </c>
      <c r="AA22" s="321">
        <v>1269.643</v>
      </c>
      <c r="AB22" s="163">
        <f t="shared" si="1"/>
        <v>0.7861727205571384</v>
      </c>
      <c r="AC22" s="159"/>
    </row>
    <row r="23" spans="1:29" s="165" customFormat="1" ht="12.75">
      <c r="A23" s="42" t="s">
        <v>99</v>
      </c>
      <c r="B23" s="344"/>
      <c r="C23" s="141"/>
      <c r="D23" s="31"/>
      <c r="E23" s="348"/>
      <c r="F23" s="141"/>
      <c r="G23" s="30"/>
      <c r="H23" s="141"/>
      <c r="I23" s="150"/>
      <c r="J23" s="30"/>
      <c r="K23" s="140"/>
      <c r="L23" s="141"/>
      <c r="M23" s="31"/>
      <c r="N23" s="344"/>
      <c r="O23" s="140"/>
      <c r="P23" s="30"/>
      <c r="Q23" s="140"/>
      <c r="R23" s="140"/>
      <c r="S23" s="30"/>
      <c r="T23" s="140"/>
      <c r="U23" s="140"/>
      <c r="V23" s="31"/>
      <c r="W23" s="101"/>
      <c r="X23" s="29"/>
      <c r="Y23" s="31"/>
      <c r="Z23" s="356"/>
      <c r="AA23" s="321">
        <v>80.29</v>
      </c>
      <c r="AB23" s="323">
        <v>7.079</v>
      </c>
      <c r="AC23" s="159"/>
    </row>
    <row r="24" spans="1:29" s="165" customFormat="1" ht="12.75">
      <c r="A24" s="42" t="s">
        <v>109</v>
      </c>
      <c r="B24" s="344"/>
      <c r="C24" s="140"/>
      <c r="D24" s="31"/>
      <c r="E24" s="348">
        <v>2.89</v>
      </c>
      <c r="F24" s="141">
        <v>1.171</v>
      </c>
      <c r="G24" s="30">
        <f aca="true" t="shared" si="6" ref="G24:G39">F24/E24*10</f>
        <v>4.051903114186851</v>
      </c>
      <c r="H24" s="141">
        <v>3.73</v>
      </c>
      <c r="I24" s="150">
        <v>0.781</v>
      </c>
      <c r="J24" s="30">
        <f>I24/H24*10</f>
        <v>2.093833780160858</v>
      </c>
      <c r="K24" s="141">
        <v>6.62</v>
      </c>
      <c r="L24" s="141">
        <v>1.952</v>
      </c>
      <c r="M24" s="31">
        <f aca="true" t="shared" si="7" ref="M24:M58">L24/K24*10</f>
        <v>2.9486404833836852</v>
      </c>
      <c r="N24" s="344"/>
      <c r="O24" s="140"/>
      <c r="P24" s="30"/>
      <c r="Q24" s="140"/>
      <c r="R24" s="140"/>
      <c r="S24" s="30"/>
      <c r="T24" s="140"/>
      <c r="U24" s="140"/>
      <c r="V24" s="31"/>
      <c r="W24" s="101"/>
      <c r="X24" s="29"/>
      <c r="Y24" s="31"/>
      <c r="Z24" s="356">
        <v>11.68</v>
      </c>
      <c r="AA24" s="324">
        <v>2.423</v>
      </c>
      <c r="AB24" s="163">
        <f aca="true" t="shared" si="8" ref="AB24:AB55">AA24/Z24*10</f>
        <v>2.074486301369863</v>
      </c>
      <c r="AC24" s="159"/>
    </row>
    <row r="25" spans="1:29" s="165" customFormat="1" ht="12.75">
      <c r="A25" s="42" t="s">
        <v>22</v>
      </c>
      <c r="B25" s="344">
        <v>367.68</v>
      </c>
      <c r="C25" s="140">
        <v>66.413</v>
      </c>
      <c r="D25" s="31">
        <f>C25/B25*10</f>
        <v>1.8062717580504786</v>
      </c>
      <c r="E25" s="344">
        <v>4439.49</v>
      </c>
      <c r="F25" s="140">
        <v>733.656</v>
      </c>
      <c r="G25" s="30">
        <f t="shared" si="6"/>
        <v>1.6525682004013975</v>
      </c>
      <c r="H25" s="140">
        <v>10917.26</v>
      </c>
      <c r="I25" s="140">
        <v>1658.554</v>
      </c>
      <c r="J25" s="30">
        <f>I25/H25*10</f>
        <v>1.5192035364184786</v>
      </c>
      <c r="K25" s="140">
        <v>15356.75</v>
      </c>
      <c r="L25" s="140">
        <v>2392.21</v>
      </c>
      <c r="M25" s="31">
        <f t="shared" si="7"/>
        <v>1.5577579891578621</v>
      </c>
      <c r="N25" s="344">
        <v>5850</v>
      </c>
      <c r="O25" s="140">
        <v>596.877</v>
      </c>
      <c r="P25" s="30">
        <f>O25/N25*10</f>
        <v>1.020302564102564</v>
      </c>
      <c r="Q25" s="325">
        <v>0.07</v>
      </c>
      <c r="R25" s="325">
        <v>0.007</v>
      </c>
      <c r="S25" s="30">
        <f>R25/Q25*10</f>
        <v>0.9999999999999999</v>
      </c>
      <c r="T25" s="140">
        <v>5850.07</v>
      </c>
      <c r="U25" s="140">
        <v>596.884</v>
      </c>
      <c r="V25" s="31">
        <f>U25/T25*10</f>
        <v>1.0203023211688065</v>
      </c>
      <c r="W25" s="101">
        <f aca="true" t="shared" si="9" ref="W25:X28">T25+K25+B25</f>
        <v>21574.5</v>
      </c>
      <c r="X25" s="29">
        <f t="shared" si="9"/>
        <v>3055.507</v>
      </c>
      <c r="Y25" s="31">
        <f>X25/W25*10</f>
        <v>1.4162585459686203</v>
      </c>
      <c r="Z25" s="356">
        <v>25104.73</v>
      </c>
      <c r="AA25" s="321">
        <v>3513.82</v>
      </c>
      <c r="AB25" s="163">
        <f t="shared" si="8"/>
        <v>1.3996645253703188</v>
      </c>
      <c r="AC25" s="159"/>
    </row>
    <row r="26" spans="1:29" s="165" customFormat="1" ht="12.75">
      <c r="A26" s="42" t="s">
        <v>15</v>
      </c>
      <c r="B26" s="344">
        <v>338.25</v>
      </c>
      <c r="C26" s="140">
        <v>86.037</v>
      </c>
      <c r="D26" s="31">
        <f>C26/B26*10</f>
        <v>2.543592017738359</v>
      </c>
      <c r="E26" s="344">
        <v>3487.2</v>
      </c>
      <c r="F26" s="140">
        <v>617.695</v>
      </c>
      <c r="G26" s="30">
        <f t="shared" si="6"/>
        <v>1.7713208304657033</v>
      </c>
      <c r="H26" s="140">
        <v>631.42</v>
      </c>
      <c r="I26" s="140">
        <v>93.241</v>
      </c>
      <c r="J26" s="30">
        <f>I26/H26*10</f>
        <v>1.4766874663456973</v>
      </c>
      <c r="K26" s="140">
        <v>4118.62</v>
      </c>
      <c r="L26" s="140">
        <v>710.936</v>
      </c>
      <c r="M26" s="31">
        <f t="shared" si="7"/>
        <v>1.7261509923226714</v>
      </c>
      <c r="N26" s="344">
        <v>65242.86</v>
      </c>
      <c r="O26" s="140">
        <v>5531.058</v>
      </c>
      <c r="P26" s="30">
        <f>O26/N26*10</f>
        <v>0.8477644910109704</v>
      </c>
      <c r="Q26" s="140">
        <v>4311.44</v>
      </c>
      <c r="R26" s="140">
        <v>677.599</v>
      </c>
      <c r="S26" s="30">
        <f>R26/Q26*10</f>
        <v>1.5716303601580914</v>
      </c>
      <c r="T26" s="140">
        <v>69554.3</v>
      </c>
      <c r="U26" s="140">
        <v>6208.657</v>
      </c>
      <c r="V26" s="31">
        <f>U26/T26*10</f>
        <v>0.8926345315818002</v>
      </c>
      <c r="W26" s="101">
        <f t="shared" si="9"/>
        <v>74011.17</v>
      </c>
      <c r="X26" s="29">
        <f t="shared" si="9"/>
        <v>7005.63</v>
      </c>
      <c r="Y26" s="31">
        <f>X26/W26*10</f>
        <v>0.9465638767769784</v>
      </c>
      <c r="Z26" s="356">
        <v>84033.42</v>
      </c>
      <c r="AA26" s="321">
        <v>7939.708</v>
      </c>
      <c r="AB26" s="163">
        <f t="shared" si="8"/>
        <v>0.9448274269927369</v>
      </c>
      <c r="AC26" s="159"/>
    </row>
    <row r="27" spans="1:29" s="165" customFormat="1" ht="12.75">
      <c r="A27" s="42" t="s">
        <v>28</v>
      </c>
      <c r="B27" s="344"/>
      <c r="C27" s="140"/>
      <c r="D27" s="31"/>
      <c r="E27" s="344">
        <v>42.82</v>
      </c>
      <c r="F27" s="141">
        <v>7.272</v>
      </c>
      <c r="G27" s="30">
        <f t="shared" si="6"/>
        <v>1.6982718355908455</v>
      </c>
      <c r="H27" s="140">
        <v>192.46</v>
      </c>
      <c r="I27" s="140">
        <v>21.454</v>
      </c>
      <c r="J27" s="30">
        <f>I27/H27*10</f>
        <v>1.1147251376909488</v>
      </c>
      <c r="K27" s="140">
        <v>235.28</v>
      </c>
      <c r="L27" s="140">
        <v>28.726</v>
      </c>
      <c r="M27" s="31">
        <f t="shared" si="7"/>
        <v>1.2209282556953418</v>
      </c>
      <c r="N27" s="344">
        <v>2497.55</v>
      </c>
      <c r="O27" s="140">
        <v>235.734</v>
      </c>
      <c r="P27" s="30">
        <f>O27/N27*10</f>
        <v>0.9438609837640888</v>
      </c>
      <c r="Q27" s="140">
        <v>245.78</v>
      </c>
      <c r="R27" s="140">
        <v>20.714</v>
      </c>
      <c r="S27" s="30">
        <f>R27/Q27*10</f>
        <v>0.842786231589226</v>
      </c>
      <c r="T27" s="140">
        <v>2743.33</v>
      </c>
      <c r="U27" s="140">
        <v>256.448</v>
      </c>
      <c r="V27" s="31">
        <f>U27/T27*10</f>
        <v>0.9348055100917497</v>
      </c>
      <c r="W27" s="101">
        <f t="shared" si="9"/>
        <v>2978.61</v>
      </c>
      <c r="X27" s="29">
        <f t="shared" si="9"/>
        <v>285.174</v>
      </c>
      <c r="Y27" s="31">
        <f>X27/W27*10</f>
        <v>0.9574063069686867</v>
      </c>
      <c r="Z27" s="356">
        <v>5557.18</v>
      </c>
      <c r="AA27" s="321">
        <v>526.781</v>
      </c>
      <c r="AB27" s="163">
        <f t="shared" si="8"/>
        <v>0.9479286256698539</v>
      </c>
      <c r="AC27" s="164"/>
    </row>
    <row r="28" spans="1:29" s="165" customFormat="1" ht="12.75">
      <c r="A28" s="42" t="s">
        <v>86</v>
      </c>
      <c r="B28" s="344"/>
      <c r="C28" s="140"/>
      <c r="D28" s="31"/>
      <c r="E28" s="346">
        <v>0.59</v>
      </c>
      <c r="F28" s="141">
        <v>1.621</v>
      </c>
      <c r="G28" s="30">
        <f t="shared" si="6"/>
        <v>27.474576271186443</v>
      </c>
      <c r="H28" s="140"/>
      <c r="I28" s="140"/>
      <c r="J28" s="30"/>
      <c r="K28" s="150">
        <v>0.59</v>
      </c>
      <c r="L28" s="141">
        <v>1.621</v>
      </c>
      <c r="M28" s="31">
        <f t="shared" si="7"/>
        <v>27.474576271186443</v>
      </c>
      <c r="N28" s="344"/>
      <c r="O28" s="140"/>
      <c r="P28" s="30"/>
      <c r="Q28" s="140"/>
      <c r="R28" s="140"/>
      <c r="S28" s="30"/>
      <c r="T28" s="140"/>
      <c r="U28" s="140"/>
      <c r="V28" s="31"/>
      <c r="W28" s="185">
        <f t="shared" si="9"/>
        <v>0.59</v>
      </c>
      <c r="X28" s="72">
        <f t="shared" si="9"/>
        <v>1.621</v>
      </c>
      <c r="Y28" s="31">
        <f>X28/W28*10</f>
        <v>27.474576271186443</v>
      </c>
      <c r="Z28" s="356">
        <v>29.05</v>
      </c>
      <c r="AA28" s="324">
        <v>4.006</v>
      </c>
      <c r="AB28" s="163">
        <f t="shared" si="8"/>
        <v>1.379001721170396</v>
      </c>
      <c r="AC28" s="159"/>
    </row>
    <row r="29" spans="1:29" s="165" customFormat="1" ht="12.75">
      <c r="A29" s="42" t="s">
        <v>45</v>
      </c>
      <c r="B29" s="344">
        <v>106.91</v>
      </c>
      <c r="C29" s="140">
        <v>15.731</v>
      </c>
      <c r="D29" s="31">
        <f>C29/B29*10</f>
        <v>1.4714245627163034</v>
      </c>
      <c r="E29" s="344">
        <v>371.77</v>
      </c>
      <c r="F29" s="140">
        <v>62.575</v>
      </c>
      <c r="G29" s="30">
        <f t="shared" si="6"/>
        <v>1.6831643220270598</v>
      </c>
      <c r="H29" s="140">
        <v>792.61</v>
      </c>
      <c r="I29" s="140">
        <v>118.776</v>
      </c>
      <c r="J29" s="30">
        <f>I29/H29*10</f>
        <v>1.4985427890135123</v>
      </c>
      <c r="K29" s="140">
        <v>1164.38</v>
      </c>
      <c r="L29" s="140">
        <v>181.351</v>
      </c>
      <c r="M29" s="31">
        <f t="shared" si="7"/>
        <v>1.5574898229100465</v>
      </c>
      <c r="N29" s="344">
        <v>493.26</v>
      </c>
      <c r="O29" s="140">
        <v>39.686</v>
      </c>
      <c r="P29" s="30">
        <f>O29/N29*10</f>
        <v>0.8045655435267405</v>
      </c>
      <c r="Q29" s="140"/>
      <c r="R29" s="140"/>
      <c r="S29" s="30"/>
      <c r="T29" s="140">
        <v>493.26</v>
      </c>
      <c r="U29" s="140">
        <v>39.686</v>
      </c>
      <c r="V29" s="31">
        <f>U29/T29*10</f>
        <v>0.8045655435267405</v>
      </c>
      <c r="W29" s="101"/>
      <c r="X29" s="29"/>
      <c r="Y29" s="31"/>
      <c r="Z29" s="356">
        <v>13757.4</v>
      </c>
      <c r="AA29" s="321">
        <v>1341.228</v>
      </c>
      <c r="AB29" s="163">
        <f t="shared" si="8"/>
        <v>0.9749138645383576</v>
      </c>
      <c r="AC29" s="159"/>
    </row>
    <row r="30" spans="1:29" s="165" customFormat="1" ht="12.75">
      <c r="A30" s="42" t="s">
        <v>19</v>
      </c>
      <c r="B30" s="344"/>
      <c r="C30" s="140"/>
      <c r="D30" s="31"/>
      <c r="E30" s="344">
        <v>158.97</v>
      </c>
      <c r="F30" s="140">
        <v>273.854</v>
      </c>
      <c r="G30" s="30">
        <f t="shared" si="6"/>
        <v>17.226772346983708</v>
      </c>
      <c r="H30" s="150">
        <v>0.01</v>
      </c>
      <c r="I30" s="150">
        <v>0.009</v>
      </c>
      <c r="J30" s="30">
        <f>I30/H30*10</f>
        <v>9</v>
      </c>
      <c r="K30" s="140">
        <v>158.98</v>
      </c>
      <c r="L30" s="140">
        <v>273.863</v>
      </c>
      <c r="M30" s="31">
        <f t="shared" si="7"/>
        <v>17.226254874827024</v>
      </c>
      <c r="N30" s="344"/>
      <c r="O30" s="140"/>
      <c r="P30" s="30"/>
      <c r="Q30" s="140"/>
      <c r="R30" s="140"/>
      <c r="S30" s="30"/>
      <c r="T30" s="140"/>
      <c r="U30" s="140"/>
      <c r="V30" s="31"/>
      <c r="W30" s="101">
        <f>T30+K30+B30</f>
        <v>158.98</v>
      </c>
      <c r="X30" s="29">
        <f>U30+L30+C30</f>
        <v>273.863</v>
      </c>
      <c r="Y30" s="31">
        <f>X30/W30*10</f>
        <v>17.226254874827024</v>
      </c>
      <c r="Z30" s="356">
        <v>519.64</v>
      </c>
      <c r="AA30" s="321">
        <v>309.056</v>
      </c>
      <c r="AB30" s="163">
        <f t="shared" si="8"/>
        <v>5.947502116850126</v>
      </c>
      <c r="AC30" s="159"/>
    </row>
    <row r="31" spans="1:29" s="165" customFormat="1" ht="12.75">
      <c r="A31" s="42" t="s">
        <v>47</v>
      </c>
      <c r="B31" s="344">
        <v>6906.89</v>
      </c>
      <c r="C31" s="140">
        <v>1091.379</v>
      </c>
      <c r="D31" s="31">
        <f>C31/B31*10</f>
        <v>1.5801308548420487</v>
      </c>
      <c r="E31" s="344">
        <v>536.06</v>
      </c>
      <c r="F31" s="140">
        <v>166.802</v>
      </c>
      <c r="G31" s="30">
        <f t="shared" si="6"/>
        <v>3.111629295228146</v>
      </c>
      <c r="H31" s="140">
        <v>48.16</v>
      </c>
      <c r="I31" s="140">
        <v>9.722</v>
      </c>
      <c r="J31" s="30">
        <f>I31/H31*10</f>
        <v>2.018687707641196</v>
      </c>
      <c r="K31" s="140">
        <v>584.22</v>
      </c>
      <c r="L31" s="140">
        <v>176.524</v>
      </c>
      <c r="M31" s="31">
        <f t="shared" si="7"/>
        <v>3.021532984149806</v>
      </c>
      <c r="N31" s="344"/>
      <c r="O31" s="140"/>
      <c r="P31" s="30"/>
      <c r="Q31" s="140"/>
      <c r="R31" s="140"/>
      <c r="S31" s="30"/>
      <c r="T31" s="140"/>
      <c r="U31" s="140"/>
      <c r="V31" s="31"/>
      <c r="W31" s="101"/>
      <c r="X31" s="29"/>
      <c r="Y31" s="31"/>
      <c r="Z31" s="356">
        <v>7997.94</v>
      </c>
      <c r="AA31" s="321">
        <v>1319.897</v>
      </c>
      <c r="AB31" s="163">
        <f t="shared" si="8"/>
        <v>1.6502962012718276</v>
      </c>
      <c r="AC31" s="159"/>
    </row>
    <row r="32" spans="1:29" s="165" customFormat="1" ht="12.75">
      <c r="A32" s="42" t="s">
        <v>50</v>
      </c>
      <c r="B32" s="344">
        <v>50.15</v>
      </c>
      <c r="C32" s="141">
        <v>8.213</v>
      </c>
      <c r="D32" s="31">
        <f>C32/B32*10</f>
        <v>1.6376869391824525</v>
      </c>
      <c r="E32" s="344">
        <v>8773.99</v>
      </c>
      <c r="F32" s="140">
        <v>1139.786</v>
      </c>
      <c r="G32" s="30">
        <f t="shared" si="6"/>
        <v>1.299050944895082</v>
      </c>
      <c r="H32" s="140">
        <v>4506.07</v>
      </c>
      <c r="I32" s="140">
        <v>391.775</v>
      </c>
      <c r="J32" s="30">
        <f>I32/H32*10</f>
        <v>0.8694383354009149</v>
      </c>
      <c r="K32" s="140">
        <v>13280.06</v>
      </c>
      <c r="L32" s="140">
        <v>1531.561</v>
      </c>
      <c r="M32" s="31">
        <f t="shared" si="7"/>
        <v>1.1532786749457458</v>
      </c>
      <c r="N32" s="344">
        <v>18463.82</v>
      </c>
      <c r="O32" s="140">
        <v>1226.144</v>
      </c>
      <c r="P32" s="30">
        <f>O32/N32*10</f>
        <v>0.6640792642042654</v>
      </c>
      <c r="Q32" s="140">
        <v>3277.27</v>
      </c>
      <c r="R32" s="140">
        <v>226.306</v>
      </c>
      <c r="S32" s="30">
        <f>R32/Q32*10</f>
        <v>0.6905320586951945</v>
      </c>
      <c r="T32" s="140">
        <v>21741.09</v>
      </c>
      <c r="U32" s="140">
        <v>1452.45</v>
      </c>
      <c r="V32" s="31">
        <f>U32/T32*10</f>
        <v>0.6680667804604092</v>
      </c>
      <c r="W32" s="101">
        <f aca="true" t="shared" si="10" ref="W32:W73">T32+K32+B32</f>
        <v>35071.3</v>
      </c>
      <c r="X32" s="29">
        <f aca="true" t="shared" si="11" ref="X32:X73">U32+L32+C32</f>
        <v>2992.224</v>
      </c>
      <c r="Y32" s="31">
        <f aca="true" t="shared" si="12" ref="Y32:Y73">X32/W32*10</f>
        <v>0.8531830870255735</v>
      </c>
      <c r="Z32" s="356">
        <v>55654.42</v>
      </c>
      <c r="AA32" s="321">
        <v>4862.441</v>
      </c>
      <c r="AB32" s="163">
        <f t="shared" si="8"/>
        <v>0.8736846058228619</v>
      </c>
      <c r="AC32" s="164"/>
    </row>
    <row r="33" spans="1:29" s="165" customFormat="1" ht="13.5" thickBot="1">
      <c r="A33" s="43" t="s">
        <v>49</v>
      </c>
      <c r="B33" s="345"/>
      <c r="C33" s="143"/>
      <c r="D33" s="37"/>
      <c r="E33" s="345">
        <v>16.85</v>
      </c>
      <c r="F33" s="144">
        <v>2.522</v>
      </c>
      <c r="G33" s="36">
        <f t="shared" si="6"/>
        <v>1.4967359050445102</v>
      </c>
      <c r="H33" s="143"/>
      <c r="I33" s="143"/>
      <c r="J33" s="36"/>
      <c r="K33" s="143">
        <v>16.85</v>
      </c>
      <c r="L33" s="144">
        <v>2.522</v>
      </c>
      <c r="M33" s="37">
        <f t="shared" si="7"/>
        <v>1.4967359050445102</v>
      </c>
      <c r="N33" s="345"/>
      <c r="O33" s="143"/>
      <c r="P33" s="36"/>
      <c r="Q33" s="143"/>
      <c r="R33" s="143"/>
      <c r="S33" s="36"/>
      <c r="T33" s="143"/>
      <c r="U33" s="143"/>
      <c r="V33" s="37"/>
      <c r="W33" s="104">
        <f t="shared" si="10"/>
        <v>16.85</v>
      </c>
      <c r="X33" s="93">
        <f t="shared" si="11"/>
        <v>2.522</v>
      </c>
      <c r="Y33" s="37">
        <f t="shared" si="12"/>
        <v>1.4967359050445102</v>
      </c>
      <c r="Z33" s="357">
        <v>4231.5</v>
      </c>
      <c r="AA33" s="326">
        <v>299.55</v>
      </c>
      <c r="AB33" s="166">
        <f t="shared" si="8"/>
        <v>0.7079049982275789</v>
      </c>
      <c r="AC33" s="159"/>
    </row>
    <row r="34" spans="1:29" s="161" customFormat="1" ht="12.75">
      <c r="A34" s="41" t="s">
        <v>68</v>
      </c>
      <c r="B34" s="175">
        <v>544.12</v>
      </c>
      <c r="C34" s="119">
        <v>77.664</v>
      </c>
      <c r="D34" s="27">
        <f>C34/B34*10</f>
        <v>1.4273322061310005</v>
      </c>
      <c r="E34" s="175">
        <v>6853.79</v>
      </c>
      <c r="F34" s="119">
        <v>997.95</v>
      </c>
      <c r="G34" s="26">
        <f t="shared" si="6"/>
        <v>1.4560557005685906</v>
      </c>
      <c r="H34" s="119">
        <v>2061.64</v>
      </c>
      <c r="I34" s="119">
        <v>249.703</v>
      </c>
      <c r="J34" s="26">
        <f aca="true" t="shared" si="13" ref="J34:J42">I34/H34*10</f>
        <v>1.2111862400807125</v>
      </c>
      <c r="K34" s="119">
        <v>8915.43</v>
      </c>
      <c r="L34" s="119">
        <v>1247.653</v>
      </c>
      <c r="M34" s="27">
        <f t="shared" si="7"/>
        <v>1.399431098668264</v>
      </c>
      <c r="N34" s="175"/>
      <c r="O34" s="119"/>
      <c r="P34" s="26"/>
      <c r="Q34" s="119"/>
      <c r="R34" s="119"/>
      <c r="S34" s="26"/>
      <c r="T34" s="119"/>
      <c r="U34" s="119"/>
      <c r="V34" s="27"/>
      <c r="W34" s="98">
        <f t="shared" si="10"/>
        <v>9459.550000000001</v>
      </c>
      <c r="X34" s="25">
        <f t="shared" si="11"/>
        <v>1325.317</v>
      </c>
      <c r="Y34" s="27">
        <f t="shared" si="12"/>
        <v>1.4010359900840945</v>
      </c>
      <c r="Z34" s="355">
        <f>SUM(Z35:Z38)</f>
        <v>9459.55</v>
      </c>
      <c r="AA34" s="320">
        <f>SUM(AA35:AA38)</f>
        <v>1325.317</v>
      </c>
      <c r="AB34" s="162">
        <f t="shared" si="8"/>
        <v>1.401035990084095</v>
      </c>
      <c r="AC34" s="184"/>
    </row>
    <row r="35" spans="1:29" s="165" customFormat="1" ht="12.75">
      <c r="A35" s="42" t="s">
        <v>31</v>
      </c>
      <c r="B35" s="346">
        <v>0.4</v>
      </c>
      <c r="C35" s="150">
        <v>0.08</v>
      </c>
      <c r="D35" s="31">
        <f>C35/B35*10</f>
        <v>1.9999999999999998</v>
      </c>
      <c r="E35" s="346">
        <v>0.08</v>
      </c>
      <c r="F35" s="150">
        <v>0.006</v>
      </c>
      <c r="G35" s="30">
        <f t="shared" si="6"/>
        <v>0.75</v>
      </c>
      <c r="H35" s="141">
        <v>7.49</v>
      </c>
      <c r="I35" s="141">
        <v>8.208</v>
      </c>
      <c r="J35" s="30">
        <f t="shared" si="13"/>
        <v>10.958611481975968</v>
      </c>
      <c r="K35" s="141">
        <v>7.57</v>
      </c>
      <c r="L35" s="141">
        <v>8.214</v>
      </c>
      <c r="M35" s="31">
        <f t="shared" si="7"/>
        <v>10.850726552179657</v>
      </c>
      <c r="N35" s="344"/>
      <c r="O35" s="140"/>
      <c r="P35" s="30"/>
      <c r="Q35" s="140"/>
      <c r="R35" s="140"/>
      <c r="S35" s="30"/>
      <c r="T35" s="140"/>
      <c r="U35" s="140"/>
      <c r="V35" s="31"/>
      <c r="W35" s="106">
        <f t="shared" si="10"/>
        <v>7.970000000000001</v>
      </c>
      <c r="X35" s="72">
        <f t="shared" si="11"/>
        <v>8.294</v>
      </c>
      <c r="Y35" s="31">
        <f t="shared" si="12"/>
        <v>10.406524466750312</v>
      </c>
      <c r="Z35" s="358">
        <v>7.97</v>
      </c>
      <c r="AA35" s="324">
        <v>8.294</v>
      </c>
      <c r="AB35" s="163">
        <f t="shared" si="8"/>
        <v>10.406524466750316</v>
      </c>
      <c r="AC35" s="159"/>
    </row>
    <row r="36" spans="1:29" s="165" customFormat="1" ht="12.75">
      <c r="A36" s="42" t="s">
        <v>34</v>
      </c>
      <c r="B36" s="344"/>
      <c r="C36" s="140"/>
      <c r="D36" s="31"/>
      <c r="E36" s="346">
        <v>0.75</v>
      </c>
      <c r="F36" s="150">
        <v>0.1</v>
      </c>
      <c r="G36" s="30">
        <f t="shared" si="6"/>
        <v>1.3333333333333333</v>
      </c>
      <c r="H36" s="141">
        <v>1.25</v>
      </c>
      <c r="I36" s="150">
        <v>0.43</v>
      </c>
      <c r="J36" s="30">
        <f t="shared" si="13"/>
        <v>3.4399999999999995</v>
      </c>
      <c r="K36" s="141">
        <v>2</v>
      </c>
      <c r="L36" s="150">
        <v>0.53</v>
      </c>
      <c r="M36" s="31">
        <f t="shared" si="7"/>
        <v>2.6500000000000004</v>
      </c>
      <c r="N36" s="344"/>
      <c r="O36" s="140"/>
      <c r="P36" s="30"/>
      <c r="Q36" s="140"/>
      <c r="R36" s="140"/>
      <c r="S36" s="30"/>
      <c r="T36" s="140"/>
      <c r="U36" s="140"/>
      <c r="V36" s="31"/>
      <c r="W36" s="106">
        <f t="shared" si="10"/>
        <v>2</v>
      </c>
      <c r="X36" s="30">
        <f t="shared" si="11"/>
        <v>0.53</v>
      </c>
      <c r="Y36" s="31">
        <f t="shared" si="12"/>
        <v>2.6500000000000004</v>
      </c>
      <c r="Z36" s="358">
        <v>2</v>
      </c>
      <c r="AA36" s="327">
        <v>0.53</v>
      </c>
      <c r="AB36" s="163">
        <f t="shared" si="8"/>
        <v>2.6500000000000004</v>
      </c>
      <c r="AC36" s="164"/>
    </row>
    <row r="37" spans="1:29" s="165" customFormat="1" ht="12.75">
      <c r="A37" s="42" t="s">
        <v>46</v>
      </c>
      <c r="B37" s="344">
        <v>542.15</v>
      </c>
      <c r="C37" s="140">
        <v>76.995</v>
      </c>
      <c r="D37" s="31">
        <f>C37/B37*10</f>
        <v>1.4201789172738175</v>
      </c>
      <c r="E37" s="344">
        <v>6290.75</v>
      </c>
      <c r="F37" s="140">
        <v>852.72</v>
      </c>
      <c r="G37" s="30">
        <f t="shared" si="6"/>
        <v>1.3555140484044035</v>
      </c>
      <c r="H37" s="140">
        <v>2047.88</v>
      </c>
      <c r="I37" s="140">
        <v>236.497</v>
      </c>
      <c r="J37" s="30">
        <f t="shared" si="13"/>
        <v>1.1548381741117644</v>
      </c>
      <c r="K37" s="140">
        <v>8338.63</v>
      </c>
      <c r="L37" s="140">
        <v>1089.217</v>
      </c>
      <c r="M37" s="31">
        <f t="shared" si="7"/>
        <v>1.3062301601102342</v>
      </c>
      <c r="N37" s="344"/>
      <c r="O37" s="140"/>
      <c r="P37" s="30"/>
      <c r="Q37" s="140"/>
      <c r="R37" s="140"/>
      <c r="S37" s="30"/>
      <c r="T37" s="140"/>
      <c r="U37" s="140"/>
      <c r="V37" s="31"/>
      <c r="W37" s="101">
        <f t="shared" si="10"/>
        <v>8880.779999999999</v>
      </c>
      <c r="X37" s="29">
        <f t="shared" si="11"/>
        <v>1166.212</v>
      </c>
      <c r="Y37" s="31">
        <f t="shared" si="12"/>
        <v>1.3131864543429743</v>
      </c>
      <c r="Z37" s="356">
        <v>8880.78</v>
      </c>
      <c r="AA37" s="321">
        <v>1166.212</v>
      </c>
      <c r="AB37" s="163">
        <f t="shared" si="8"/>
        <v>1.313186454342974</v>
      </c>
      <c r="AC37" s="159"/>
    </row>
    <row r="38" spans="1:29" s="165" customFormat="1" ht="13.5" thickBot="1">
      <c r="A38" s="43" t="s">
        <v>56</v>
      </c>
      <c r="B38" s="347">
        <v>1.57</v>
      </c>
      <c r="C38" s="153">
        <v>0.589</v>
      </c>
      <c r="D38" s="37">
        <f>C38/B38*10</f>
        <v>3.751592356687898</v>
      </c>
      <c r="E38" s="345">
        <v>562.21</v>
      </c>
      <c r="F38" s="143">
        <v>145.124</v>
      </c>
      <c r="G38" s="36">
        <f t="shared" si="6"/>
        <v>2.5813130324967535</v>
      </c>
      <c r="H38" s="144">
        <v>5.02</v>
      </c>
      <c r="I38" s="144">
        <v>4.568</v>
      </c>
      <c r="J38" s="36">
        <f t="shared" si="13"/>
        <v>9.099601593625499</v>
      </c>
      <c r="K38" s="143">
        <v>567.23</v>
      </c>
      <c r="L38" s="143">
        <v>149.692</v>
      </c>
      <c r="M38" s="37">
        <f t="shared" si="7"/>
        <v>2.6390000528885995</v>
      </c>
      <c r="N38" s="345"/>
      <c r="O38" s="143"/>
      <c r="P38" s="36"/>
      <c r="Q38" s="143"/>
      <c r="R38" s="143"/>
      <c r="S38" s="36"/>
      <c r="T38" s="143"/>
      <c r="U38" s="143"/>
      <c r="V38" s="37"/>
      <c r="W38" s="104">
        <f t="shared" si="10"/>
        <v>568.8000000000001</v>
      </c>
      <c r="X38" s="35">
        <f t="shared" si="11"/>
        <v>150.281</v>
      </c>
      <c r="Y38" s="37">
        <f t="shared" si="12"/>
        <v>2.6420710267229253</v>
      </c>
      <c r="Z38" s="357">
        <v>568.8</v>
      </c>
      <c r="AA38" s="326">
        <v>150.281</v>
      </c>
      <c r="AB38" s="166">
        <f t="shared" si="8"/>
        <v>2.6420710267229257</v>
      </c>
      <c r="AC38" s="159"/>
    </row>
    <row r="39" spans="1:29" s="161" customFormat="1" ht="12.75">
      <c r="A39" s="41" t="s">
        <v>83</v>
      </c>
      <c r="B39" s="175">
        <v>48.79</v>
      </c>
      <c r="C39" s="119">
        <v>14.172</v>
      </c>
      <c r="D39" s="27">
        <f>C39/B39*10</f>
        <v>2.904693584750974</v>
      </c>
      <c r="E39" s="175">
        <v>325.47</v>
      </c>
      <c r="F39" s="119">
        <v>236.354</v>
      </c>
      <c r="G39" s="26">
        <f t="shared" si="6"/>
        <v>7.261928902817464</v>
      </c>
      <c r="H39" s="119">
        <v>781.71</v>
      </c>
      <c r="I39" s="119">
        <v>294.205</v>
      </c>
      <c r="J39" s="26">
        <f t="shared" si="13"/>
        <v>3.763607987616891</v>
      </c>
      <c r="K39" s="119">
        <v>1107.18</v>
      </c>
      <c r="L39" s="119">
        <v>530.559</v>
      </c>
      <c r="M39" s="27">
        <f t="shared" si="7"/>
        <v>4.791985043082425</v>
      </c>
      <c r="N39" s="175">
        <v>5751.08</v>
      </c>
      <c r="O39" s="119">
        <v>508.699</v>
      </c>
      <c r="P39" s="26">
        <f>O39/N39*10</f>
        <v>0.8845277756525731</v>
      </c>
      <c r="Q39" s="119">
        <v>135.66</v>
      </c>
      <c r="R39" s="119">
        <v>11.995</v>
      </c>
      <c r="S39" s="26">
        <f>R39/Q39*10</f>
        <v>0.8841957835765885</v>
      </c>
      <c r="T39" s="119">
        <v>5886.74</v>
      </c>
      <c r="U39" s="119">
        <v>520.694</v>
      </c>
      <c r="V39" s="27">
        <f>U39/T39*10</f>
        <v>0.8845201248908563</v>
      </c>
      <c r="W39" s="98">
        <f t="shared" si="10"/>
        <v>7042.71</v>
      </c>
      <c r="X39" s="25">
        <f t="shared" si="11"/>
        <v>1065.425</v>
      </c>
      <c r="Y39" s="27">
        <f t="shared" si="12"/>
        <v>1.5128054399513824</v>
      </c>
      <c r="Z39" s="355">
        <f>SUM(Z40:Z47)</f>
        <v>7043.16</v>
      </c>
      <c r="AA39" s="320">
        <f>SUM(AA40:AA47)</f>
        <v>1065.474</v>
      </c>
      <c r="AB39" s="162">
        <f t="shared" si="8"/>
        <v>1.5127783551701224</v>
      </c>
      <c r="AC39" s="184"/>
    </row>
    <row r="40" spans="1:29" s="165" customFormat="1" ht="12.75">
      <c r="A40" s="42" t="s">
        <v>25</v>
      </c>
      <c r="B40" s="346">
        <v>0.45</v>
      </c>
      <c r="C40" s="150">
        <v>0.211</v>
      </c>
      <c r="D40" s="31">
        <f>C40/B40*10</f>
        <v>4.688888888888888</v>
      </c>
      <c r="E40" s="344"/>
      <c r="F40" s="140"/>
      <c r="G40" s="30"/>
      <c r="H40" s="140">
        <v>11.81</v>
      </c>
      <c r="I40" s="141">
        <v>5.389</v>
      </c>
      <c r="J40" s="30">
        <f t="shared" si="13"/>
        <v>4.563082133784928</v>
      </c>
      <c r="K40" s="140">
        <v>11.81</v>
      </c>
      <c r="L40" s="141">
        <v>5.389</v>
      </c>
      <c r="M40" s="31">
        <f t="shared" si="7"/>
        <v>4.563082133784928</v>
      </c>
      <c r="N40" s="344"/>
      <c r="O40" s="140"/>
      <c r="P40" s="30"/>
      <c r="Q40" s="140"/>
      <c r="R40" s="140"/>
      <c r="S40" s="30"/>
      <c r="T40" s="140"/>
      <c r="U40" s="140"/>
      <c r="V40" s="31"/>
      <c r="W40" s="101">
        <f t="shared" si="10"/>
        <v>12.26</v>
      </c>
      <c r="X40" s="72">
        <f t="shared" si="11"/>
        <v>5.6000000000000005</v>
      </c>
      <c r="Y40" s="31">
        <f t="shared" si="12"/>
        <v>4.567699836867863</v>
      </c>
      <c r="Z40" s="356">
        <v>12.26</v>
      </c>
      <c r="AA40" s="324">
        <v>5.6</v>
      </c>
      <c r="AB40" s="163">
        <f t="shared" si="8"/>
        <v>4.567699836867863</v>
      </c>
      <c r="AC40" s="159"/>
    </row>
    <row r="41" spans="1:28" s="165" customFormat="1" ht="12.75">
      <c r="A41" s="42" t="s">
        <v>103</v>
      </c>
      <c r="B41" s="344"/>
      <c r="C41" s="140"/>
      <c r="D41" s="31"/>
      <c r="E41" s="344"/>
      <c r="F41" s="140"/>
      <c r="G41" s="30"/>
      <c r="H41" s="150">
        <v>0.02</v>
      </c>
      <c r="I41" s="150">
        <v>0.034</v>
      </c>
      <c r="J41" s="30">
        <f t="shared" si="13"/>
        <v>17</v>
      </c>
      <c r="K41" s="150">
        <v>0.02</v>
      </c>
      <c r="L41" s="150">
        <v>0.034</v>
      </c>
      <c r="M41" s="31">
        <f t="shared" si="7"/>
        <v>17</v>
      </c>
      <c r="N41" s="344"/>
      <c r="O41" s="140"/>
      <c r="P41" s="30"/>
      <c r="Q41" s="140"/>
      <c r="R41" s="140"/>
      <c r="S41" s="30"/>
      <c r="T41" s="140"/>
      <c r="U41" s="140"/>
      <c r="V41" s="31"/>
      <c r="W41" s="185">
        <f t="shared" si="10"/>
        <v>0.02</v>
      </c>
      <c r="X41" s="30">
        <f t="shared" si="11"/>
        <v>0.034</v>
      </c>
      <c r="Y41" s="31">
        <f t="shared" si="12"/>
        <v>17</v>
      </c>
      <c r="Z41" s="359">
        <v>0.02</v>
      </c>
      <c r="AA41" s="327">
        <v>0.034</v>
      </c>
      <c r="AB41" s="163">
        <f t="shared" si="8"/>
        <v>17</v>
      </c>
    </row>
    <row r="42" spans="1:28" s="165" customFormat="1" ht="12.75">
      <c r="A42" s="42" t="s">
        <v>36</v>
      </c>
      <c r="B42" s="344"/>
      <c r="C42" s="140"/>
      <c r="D42" s="31"/>
      <c r="E42" s="344"/>
      <c r="F42" s="140"/>
      <c r="G42" s="30"/>
      <c r="H42" s="141">
        <v>2.84</v>
      </c>
      <c r="I42" s="141">
        <v>2.653</v>
      </c>
      <c r="J42" s="30">
        <f t="shared" si="13"/>
        <v>9.341549295774648</v>
      </c>
      <c r="K42" s="141">
        <v>2.84</v>
      </c>
      <c r="L42" s="141">
        <v>2.653</v>
      </c>
      <c r="M42" s="31">
        <f t="shared" si="7"/>
        <v>9.341549295774648</v>
      </c>
      <c r="N42" s="344"/>
      <c r="O42" s="140"/>
      <c r="P42" s="30"/>
      <c r="Q42" s="140"/>
      <c r="R42" s="140"/>
      <c r="S42" s="30"/>
      <c r="T42" s="140"/>
      <c r="U42" s="140"/>
      <c r="V42" s="31"/>
      <c r="W42" s="106">
        <f t="shared" si="10"/>
        <v>2.84</v>
      </c>
      <c r="X42" s="72">
        <f t="shared" si="11"/>
        <v>2.653</v>
      </c>
      <c r="Y42" s="31">
        <f t="shared" si="12"/>
        <v>9.341549295774648</v>
      </c>
      <c r="Z42" s="358">
        <v>2.84</v>
      </c>
      <c r="AA42" s="324">
        <v>2.653</v>
      </c>
      <c r="AB42" s="163">
        <f t="shared" si="8"/>
        <v>9.341549295774648</v>
      </c>
    </row>
    <row r="43" spans="1:29" s="165" customFormat="1" ht="12.75">
      <c r="A43" s="42" t="s">
        <v>35</v>
      </c>
      <c r="B43" s="346">
        <v>0.41</v>
      </c>
      <c r="C43" s="150">
        <v>0.026</v>
      </c>
      <c r="D43" s="31">
        <f aca="true" t="shared" si="14" ref="D43:D48">C43/B43*10</f>
        <v>0.6341463414634146</v>
      </c>
      <c r="E43" s="346">
        <v>0.36</v>
      </c>
      <c r="F43" s="150">
        <v>0.037</v>
      </c>
      <c r="G43" s="30">
        <f>F43/E43*10</f>
        <v>1.0277777777777777</v>
      </c>
      <c r="H43" s="141"/>
      <c r="I43" s="325"/>
      <c r="J43" s="30"/>
      <c r="K43" s="150">
        <v>0.36</v>
      </c>
      <c r="L43" s="150">
        <v>0.037</v>
      </c>
      <c r="M43" s="31">
        <f t="shared" si="7"/>
        <v>1.0277777777777777</v>
      </c>
      <c r="N43" s="344"/>
      <c r="O43" s="140"/>
      <c r="P43" s="30"/>
      <c r="Q43" s="140"/>
      <c r="R43" s="140"/>
      <c r="S43" s="30"/>
      <c r="T43" s="140"/>
      <c r="U43" s="140"/>
      <c r="V43" s="31"/>
      <c r="W43" s="185">
        <f t="shared" si="10"/>
        <v>0.77</v>
      </c>
      <c r="X43" s="30">
        <f t="shared" si="11"/>
        <v>0.063</v>
      </c>
      <c r="Y43" s="31">
        <f t="shared" si="12"/>
        <v>0.8181818181818181</v>
      </c>
      <c r="Z43" s="359">
        <v>0.77</v>
      </c>
      <c r="AA43" s="327">
        <v>0.063</v>
      </c>
      <c r="AB43" s="163">
        <f t="shared" si="8"/>
        <v>0.8181818181818181</v>
      </c>
      <c r="AC43" s="168"/>
    </row>
    <row r="44" spans="1:28" s="165" customFormat="1" ht="12.75">
      <c r="A44" s="42" t="s">
        <v>41</v>
      </c>
      <c r="B44" s="348">
        <v>8.28</v>
      </c>
      <c r="C44" s="141">
        <v>1.386</v>
      </c>
      <c r="D44" s="31">
        <f t="shared" si="14"/>
        <v>1.673913043478261</v>
      </c>
      <c r="E44" s="344">
        <v>51.82</v>
      </c>
      <c r="F44" s="140">
        <v>53.767</v>
      </c>
      <c r="G44" s="30">
        <f>F44/E44*10</f>
        <v>10.37572365881899</v>
      </c>
      <c r="H44" s="140">
        <v>379.03</v>
      </c>
      <c r="I44" s="140">
        <v>68.976</v>
      </c>
      <c r="J44" s="30">
        <f>I44/H44*10</f>
        <v>1.8198031818061897</v>
      </c>
      <c r="K44" s="140">
        <v>430.85</v>
      </c>
      <c r="L44" s="140">
        <v>122.743</v>
      </c>
      <c r="M44" s="31">
        <f t="shared" si="7"/>
        <v>2.8488569107578043</v>
      </c>
      <c r="N44" s="344"/>
      <c r="O44" s="140"/>
      <c r="P44" s="30"/>
      <c r="Q44" s="140"/>
      <c r="R44" s="140"/>
      <c r="S44" s="30"/>
      <c r="T44" s="140"/>
      <c r="U44" s="140"/>
      <c r="V44" s="31"/>
      <c r="W44" s="101">
        <f t="shared" si="10"/>
        <v>439.13</v>
      </c>
      <c r="X44" s="29">
        <f t="shared" si="11"/>
        <v>124.12899999999999</v>
      </c>
      <c r="Y44" s="31">
        <f t="shared" si="12"/>
        <v>2.826702798715642</v>
      </c>
      <c r="Z44" s="356">
        <v>439.13</v>
      </c>
      <c r="AA44" s="321">
        <v>124.129</v>
      </c>
      <c r="AB44" s="163">
        <f t="shared" si="8"/>
        <v>2.826702798715642</v>
      </c>
    </row>
    <row r="45" spans="1:28" s="165" customFormat="1" ht="12.75">
      <c r="A45" s="42" t="s">
        <v>59</v>
      </c>
      <c r="B45" s="348">
        <v>4.14</v>
      </c>
      <c r="C45" s="141">
        <v>1.924</v>
      </c>
      <c r="D45" s="31">
        <f t="shared" si="14"/>
        <v>4.647342995169082</v>
      </c>
      <c r="E45" s="344">
        <v>64.48</v>
      </c>
      <c r="F45" s="140">
        <v>13.984</v>
      </c>
      <c r="G45" s="30">
        <f>F45/E45*10</f>
        <v>2.1687344913151363</v>
      </c>
      <c r="H45" s="140">
        <v>10.84</v>
      </c>
      <c r="I45" s="141">
        <v>4.034</v>
      </c>
      <c r="J45" s="30">
        <f>I45/H45*10</f>
        <v>3.7214022140221403</v>
      </c>
      <c r="K45" s="140">
        <v>75.32</v>
      </c>
      <c r="L45" s="140">
        <v>18.018</v>
      </c>
      <c r="M45" s="31">
        <f t="shared" si="7"/>
        <v>2.392193308550186</v>
      </c>
      <c r="N45" s="344"/>
      <c r="O45" s="140"/>
      <c r="P45" s="30"/>
      <c r="Q45" s="140"/>
      <c r="R45" s="140"/>
      <c r="S45" s="30"/>
      <c r="T45" s="140"/>
      <c r="U45" s="140"/>
      <c r="V45" s="31"/>
      <c r="W45" s="101">
        <f t="shared" si="10"/>
        <v>79.46</v>
      </c>
      <c r="X45" s="29">
        <f t="shared" si="11"/>
        <v>19.942</v>
      </c>
      <c r="Y45" s="31">
        <f t="shared" si="12"/>
        <v>2.509690410269318</v>
      </c>
      <c r="Z45" s="356">
        <v>79.46</v>
      </c>
      <c r="AA45" s="321">
        <v>19.942</v>
      </c>
      <c r="AB45" s="163">
        <f t="shared" si="8"/>
        <v>2.509690410269318</v>
      </c>
    </row>
    <row r="46" spans="1:29" s="165" customFormat="1" ht="12.75">
      <c r="A46" s="42" t="s">
        <v>11</v>
      </c>
      <c r="B46" s="344">
        <v>34.61</v>
      </c>
      <c r="C46" s="140">
        <v>10.203</v>
      </c>
      <c r="D46" s="31">
        <f t="shared" si="14"/>
        <v>2.9479919098526435</v>
      </c>
      <c r="E46" s="344">
        <v>208.81</v>
      </c>
      <c r="F46" s="140">
        <v>168.566</v>
      </c>
      <c r="G46" s="30">
        <f>F46/E46*10</f>
        <v>8.07269766773622</v>
      </c>
      <c r="H46" s="140">
        <v>371.55</v>
      </c>
      <c r="I46" s="140">
        <v>207.306</v>
      </c>
      <c r="J46" s="30">
        <f>I46/H46*10</f>
        <v>5.579491320145338</v>
      </c>
      <c r="K46" s="140">
        <v>580.36</v>
      </c>
      <c r="L46" s="140">
        <v>375.872</v>
      </c>
      <c r="M46" s="31">
        <f t="shared" si="7"/>
        <v>6.476531807843408</v>
      </c>
      <c r="N46" s="344">
        <v>5751.08</v>
      </c>
      <c r="O46" s="140">
        <v>508.699</v>
      </c>
      <c r="P46" s="30">
        <f>O46/N46*10</f>
        <v>0.8845277756525731</v>
      </c>
      <c r="Q46" s="140">
        <v>135.66</v>
      </c>
      <c r="R46" s="140">
        <v>11.995</v>
      </c>
      <c r="S46" s="30">
        <f>R46/Q46*10</f>
        <v>0.8841957835765885</v>
      </c>
      <c r="T46" s="140">
        <v>5886.74</v>
      </c>
      <c r="U46" s="140">
        <v>520.694</v>
      </c>
      <c r="V46" s="31">
        <f>U46/T46*10</f>
        <v>0.8845201248908563</v>
      </c>
      <c r="W46" s="101">
        <f t="shared" si="10"/>
        <v>6501.709999999999</v>
      </c>
      <c r="X46" s="29">
        <f t="shared" si="11"/>
        <v>906.769</v>
      </c>
      <c r="Y46" s="31">
        <f t="shared" si="12"/>
        <v>1.3946623272954348</v>
      </c>
      <c r="Z46" s="356">
        <v>6502.16</v>
      </c>
      <c r="AA46" s="321">
        <v>906.818</v>
      </c>
      <c r="AB46" s="163">
        <f t="shared" si="8"/>
        <v>1.3946411653973447</v>
      </c>
      <c r="AC46" s="159"/>
    </row>
    <row r="47" spans="1:28" s="165" customFormat="1" ht="13.5" thickBot="1">
      <c r="A47" s="43" t="s">
        <v>54</v>
      </c>
      <c r="B47" s="347">
        <v>0.9</v>
      </c>
      <c r="C47" s="153">
        <v>0.422</v>
      </c>
      <c r="D47" s="37">
        <f t="shared" si="14"/>
        <v>4.688888888888888</v>
      </c>
      <c r="E47" s="345"/>
      <c r="F47" s="143"/>
      <c r="G47" s="36"/>
      <c r="H47" s="144">
        <v>5.62</v>
      </c>
      <c r="I47" s="144">
        <v>5.813</v>
      </c>
      <c r="J47" s="36">
        <f>I47/H47*10</f>
        <v>10.343416370106763</v>
      </c>
      <c r="K47" s="144">
        <v>5.62</v>
      </c>
      <c r="L47" s="144">
        <v>5.813</v>
      </c>
      <c r="M47" s="37">
        <f t="shared" si="7"/>
        <v>10.343416370106763</v>
      </c>
      <c r="N47" s="345"/>
      <c r="O47" s="143"/>
      <c r="P47" s="36"/>
      <c r="Q47" s="143"/>
      <c r="R47" s="143"/>
      <c r="S47" s="36"/>
      <c r="T47" s="143"/>
      <c r="U47" s="143"/>
      <c r="V47" s="37"/>
      <c r="W47" s="107">
        <f t="shared" si="10"/>
        <v>6.5200000000000005</v>
      </c>
      <c r="X47" s="93">
        <f t="shared" si="11"/>
        <v>6.234999999999999</v>
      </c>
      <c r="Y47" s="37">
        <f t="shared" si="12"/>
        <v>9.56288343558282</v>
      </c>
      <c r="Z47" s="360">
        <v>6.52</v>
      </c>
      <c r="AA47" s="328">
        <v>6.235</v>
      </c>
      <c r="AB47" s="166">
        <f t="shared" si="8"/>
        <v>9.562883435582823</v>
      </c>
    </row>
    <row r="48" spans="1:29" s="161" customFormat="1" ht="12.75">
      <c r="A48" s="41" t="s">
        <v>64</v>
      </c>
      <c r="B48" s="175">
        <v>173.8</v>
      </c>
      <c r="C48" s="119">
        <v>41.285</v>
      </c>
      <c r="D48" s="27">
        <f t="shared" si="14"/>
        <v>2.3754315304948213</v>
      </c>
      <c r="E48" s="175">
        <v>1122.27</v>
      </c>
      <c r="F48" s="119">
        <v>613.022</v>
      </c>
      <c r="G48" s="26">
        <f>F48/E48*10</f>
        <v>5.462339722170245</v>
      </c>
      <c r="H48" s="119">
        <v>4696.06</v>
      </c>
      <c r="I48" s="119">
        <v>1339.293</v>
      </c>
      <c r="J48" s="26">
        <f>I48/H48*10</f>
        <v>2.85195035838554</v>
      </c>
      <c r="K48" s="119">
        <v>5818.33</v>
      </c>
      <c r="L48" s="119">
        <v>1952.315</v>
      </c>
      <c r="M48" s="27">
        <f t="shared" si="7"/>
        <v>3.3554559469813503</v>
      </c>
      <c r="N48" s="175">
        <v>200.37</v>
      </c>
      <c r="O48" s="120">
        <v>8.254</v>
      </c>
      <c r="P48" s="26">
        <f>O48/N48*10</f>
        <v>0.4119379148575136</v>
      </c>
      <c r="Q48" s="120">
        <v>4.47</v>
      </c>
      <c r="R48" s="120">
        <v>5.73</v>
      </c>
      <c r="S48" s="26">
        <f>R48/Q48*10</f>
        <v>12.818791946308728</v>
      </c>
      <c r="T48" s="119">
        <v>204.84</v>
      </c>
      <c r="U48" s="119">
        <v>13.984</v>
      </c>
      <c r="V48" s="27">
        <f>U48/T48*10</f>
        <v>0.682679164225737</v>
      </c>
      <c r="W48" s="98">
        <f t="shared" si="10"/>
        <v>6196.97</v>
      </c>
      <c r="X48" s="25">
        <f t="shared" si="11"/>
        <v>2007.584</v>
      </c>
      <c r="Y48" s="27">
        <f t="shared" si="12"/>
        <v>3.2396219442727654</v>
      </c>
      <c r="Z48" s="355">
        <f>SUM(Z49:Z61)</f>
        <v>6196.97</v>
      </c>
      <c r="AA48" s="320">
        <f>SUM(AA49:AA61)</f>
        <v>2007.584</v>
      </c>
      <c r="AB48" s="162">
        <f t="shared" si="8"/>
        <v>3.2396219442727654</v>
      </c>
      <c r="AC48" s="329"/>
    </row>
    <row r="49" spans="1:29" s="165" customFormat="1" ht="12.75">
      <c r="A49" s="42" t="s">
        <v>88</v>
      </c>
      <c r="B49" s="344"/>
      <c r="C49" s="140"/>
      <c r="D49" s="31"/>
      <c r="E49" s="344">
        <v>33</v>
      </c>
      <c r="F49" s="140">
        <v>32.712</v>
      </c>
      <c r="G49" s="30">
        <f>F49/E49*10</f>
        <v>9.912727272727274</v>
      </c>
      <c r="H49" s="140"/>
      <c r="I49" s="140"/>
      <c r="J49" s="30"/>
      <c r="K49" s="140">
        <v>33</v>
      </c>
      <c r="L49" s="140">
        <v>32.712</v>
      </c>
      <c r="M49" s="31">
        <f t="shared" si="7"/>
        <v>9.912727272727274</v>
      </c>
      <c r="N49" s="344"/>
      <c r="O49" s="140"/>
      <c r="P49" s="30"/>
      <c r="Q49" s="141"/>
      <c r="R49" s="140"/>
      <c r="S49" s="30"/>
      <c r="T49" s="140"/>
      <c r="U49" s="140"/>
      <c r="V49" s="31"/>
      <c r="W49" s="101">
        <f t="shared" si="10"/>
        <v>33</v>
      </c>
      <c r="X49" s="29">
        <f t="shared" si="11"/>
        <v>32.712</v>
      </c>
      <c r="Y49" s="31">
        <f t="shared" si="12"/>
        <v>9.912727272727274</v>
      </c>
      <c r="Z49" s="356">
        <v>33</v>
      </c>
      <c r="AA49" s="321">
        <v>32.712</v>
      </c>
      <c r="AB49" s="163">
        <f t="shared" si="8"/>
        <v>9.912727272727274</v>
      </c>
      <c r="AC49" s="169"/>
    </row>
    <row r="50" spans="1:28" s="165" customFormat="1" ht="12.75">
      <c r="A50" s="42" t="s">
        <v>123</v>
      </c>
      <c r="B50" s="344"/>
      <c r="C50" s="140"/>
      <c r="D50" s="31"/>
      <c r="E50" s="346">
        <v>0.06</v>
      </c>
      <c r="F50" s="150">
        <v>0.029</v>
      </c>
      <c r="G50" s="30">
        <f>F50/E50*10</f>
        <v>4.833333333333334</v>
      </c>
      <c r="H50" s="150">
        <v>0.12</v>
      </c>
      <c r="I50" s="150">
        <v>0.025</v>
      </c>
      <c r="J50" s="30">
        <f aca="true" t="shared" si="15" ref="J50:J59">I50/H50*10</f>
        <v>2.0833333333333335</v>
      </c>
      <c r="K50" s="150">
        <v>0.18</v>
      </c>
      <c r="L50" s="150">
        <v>0.054</v>
      </c>
      <c r="M50" s="31">
        <f t="shared" si="7"/>
        <v>3</v>
      </c>
      <c r="N50" s="344"/>
      <c r="O50" s="140"/>
      <c r="P50" s="30"/>
      <c r="Q50" s="140"/>
      <c r="R50" s="140"/>
      <c r="S50" s="30"/>
      <c r="T50" s="140"/>
      <c r="U50" s="140"/>
      <c r="V50" s="31"/>
      <c r="W50" s="185">
        <f t="shared" si="10"/>
        <v>0.18</v>
      </c>
      <c r="X50" s="30">
        <f t="shared" si="11"/>
        <v>0.054</v>
      </c>
      <c r="Y50" s="31">
        <f t="shared" si="12"/>
        <v>3</v>
      </c>
      <c r="Z50" s="359">
        <v>0.18</v>
      </c>
      <c r="AA50" s="327">
        <v>0.054</v>
      </c>
      <c r="AB50" s="163">
        <f t="shared" si="8"/>
        <v>3</v>
      </c>
    </row>
    <row r="51" spans="1:29" s="165" customFormat="1" ht="12.75">
      <c r="A51" s="42" t="s">
        <v>24</v>
      </c>
      <c r="B51" s="348">
        <v>2.83</v>
      </c>
      <c r="C51" s="150">
        <v>0.524</v>
      </c>
      <c r="D51" s="31">
        <f>C51/B51*10</f>
        <v>1.8515901060070672</v>
      </c>
      <c r="E51" s="344">
        <v>154.51</v>
      </c>
      <c r="F51" s="140">
        <v>107.548</v>
      </c>
      <c r="G51" s="30">
        <f>F51/E51*10</f>
        <v>6.960585075399651</v>
      </c>
      <c r="H51" s="140">
        <v>206.1</v>
      </c>
      <c r="I51" s="140">
        <v>46.69</v>
      </c>
      <c r="J51" s="30">
        <f t="shared" si="15"/>
        <v>2.2654051431344007</v>
      </c>
      <c r="K51" s="140">
        <v>360.61</v>
      </c>
      <c r="L51" s="140">
        <v>154.238</v>
      </c>
      <c r="M51" s="31">
        <f t="shared" si="7"/>
        <v>4.2771415102187955</v>
      </c>
      <c r="N51" s="346">
        <v>0.23</v>
      </c>
      <c r="O51" s="150">
        <v>0.072</v>
      </c>
      <c r="P51" s="30">
        <f>O51/N51*10</f>
        <v>3.1304347826086953</v>
      </c>
      <c r="Q51" s="140"/>
      <c r="R51" s="140"/>
      <c r="S51" s="30"/>
      <c r="T51" s="150">
        <v>0.23</v>
      </c>
      <c r="U51" s="150">
        <v>0.072</v>
      </c>
      <c r="V51" s="31">
        <f>U51/T51*10</f>
        <v>3.1304347826086953</v>
      </c>
      <c r="W51" s="101">
        <f t="shared" si="10"/>
        <v>363.67</v>
      </c>
      <c r="X51" s="29">
        <f t="shared" si="11"/>
        <v>154.834</v>
      </c>
      <c r="Y51" s="31">
        <f t="shared" si="12"/>
        <v>4.2575411774410865</v>
      </c>
      <c r="Z51" s="356">
        <v>363.67</v>
      </c>
      <c r="AA51" s="321">
        <v>154.834</v>
      </c>
      <c r="AB51" s="163">
        <f t="shared" si="8"/>
        <v>4.2575411774410865</v>
      </c>
      <c r="AC51" s="168"/>
    </row>
    <row r="52" spans="1:28" s="165" customFormat="1" ht="12.75">
      <c r="A52" s="42" t="s">
        <v>29</v>
      </c>
      <c r="B52" s="344">
        <v>17.5</v>
      </c>
      <c r="C52" s="141">
        <v>5.16</v>
      </c>
      <c r="D52" s="31">
        <f>C52/B52*10</f>
        <v>2.948571428571429</v>
      </c>
      <c r="E52" s="344">
        <v>277.78</v>
      </c>
      <c r="F52" s="140">
        <v>129.848</v>
      </c>
      <c r="G52" s="30">
        <f>F52/E52*10</f>
        <v>4.674490604075168</v>
      </c>
      <c r="H52" s="140">
        <v>258.22</v>
      </c>
      <c r="I52" s="140">
        <v>95.036</v>
      </c>
      <c r="J52" s="30">
        <f t="shared" si="15"/>
        <v>3.6804275424057002</v>
      </c>
      <c r="K52" s="140">
        <v>536</v>
      </c>
      <c r="L52" s="140">
        <v>224.884</v>
      </c>
      <c r="M52" s="31">
        <f t="shared" si="7"/>
        <v>4.195597014925373</v>
      </c>
      <c r="N52" s="344">
        <v>200</v>
      </c>
      <c r="O52" s="141">
        <v>8</v>
      </c>
      <c r="P52" s="30">
        <f>O52/N52*10</f>
        <v>0.4</v>
      </c>
      <c r="Q52" s="140"/>
      <c r="R52" s="140"/>
      <c r="S52" s="30"/>
      <c r="T52" s="140">
        <v>200</v>
      </c>
      <c r="U52" s="141">
        <v>8</v>
      </c>
      <c r="V52" s="31">
        <f>U52/T52*10</f>
        <v>0.4</v>
      </c>
      <c r="W52" s="101">
        <f t="shared" si="10"/>
        <v>753.5</v>
      </c>
      <c r="X52" s="29">
        <f t="shared" si="11"/>
        <v>238.04399999999998</v>
      </c>
      <c r="Y52" s="31">
        <f t="shared" si="12"/>
        <v>3.1591771731917717</v>
      </c>
      <c r="Z52" s="356">
        <v>753.5</v>
      </c>
      <c r="AA52" s="321">
        <v>238.044</v>
      </c>
      <c r="AB52" s="163">
        <f t="shared" si="8"/>
        <v>3.1591771731917717</v>
      </c>
    </row>
    <row r="53" spans="1:28" s="165" customFormat="1" ht="12.75">
      <c r="A53" s="42" t="s">
        <v>113</v>
      </c>
      <c r="B53" s="344"/>
      <c r="C53" s="140"/>
      <c r="D53" s="31"/>
      <c r="E53" s="344"/>
      <c r="F53" s="140"/>
      <c r="G53" s="30"/>
      <c r="H53" s="141">
        <v>1.1</v>
      </c>
      <c r="I53" s="150">
        <v>0.912</v>
      </c>
      <c r="J53" s="30">
        <f t="shared" si="15"/>
        <v>8.290909090909091</v>
      </c>
      <c r="K53" s="141">
        <v>1.1</v>
      </c>
      <c r="L53" s="141">
        <v>0.912</v>
      </c>
      <c r="M53" s="31">
        <f t="shared" si="7"/>
        <v>8.290909090909091</v>
      </c>
      <c r="N53" s="344"/>
      <c r="O53" s="140"/>
      <c r="P53" s="30"/>
      <c r="Q53" s="140"/>
      <c r="R53" s="140"/>
      <c r="S53" s="30"/>
      <c r="T53" s="140"/>
      <c r="U53" s="140"/>
      <c r="V53" s="31"/>
      <c r="W53" s="106">
        <f t="shared" si="10"/>
        <v>1.1</v>
      </c>
      <c r="X53" s="30">
        <f t="shared" si="11"/>
        <v>0.912</v>
      </c>
      <c r="Y53" s="31">
        <f t="shared" si="12"/>
        <v>8.290909090909091</v>
      </c>
      <c r="Z53" s="359">
        <v>1.1</v>
      </c>
      <c r="AA53" s="327">
        <v>0.912</v>
      </c>
      <c r="AB53" s="163">
        <f t="shared" si="8"/>
        <v>8.290909090909091</v>
      </c>
    </row>
    <row r="54" spans="1:28" s="165" customFormat="1" ht="12.75">
      <c r="A54" s="42" t="s">
        <v>13</v>
      </c>
      <c r="B54" s="344">
        <v>148.02</v>
      </c>
      <c r="C54" s="140">
        <v>33.965</v>
      </c>
      <c r="D54" s="31">
        <f>C54/B54*10</f>
        <v>2.2946223483313064</v>
      </c>
      <c r="E54" s="344">
        <v>622.06</v>
      </c>
      <c r="F54" s="140">
        <v>244.417</v>
      </c>
      <c r="G54" s="30">
        <f>F54/E54*10</f>
        <v>3.9291547439153787</v>
      </c>
      <c r="H54" s="140">
        <v>3548.07</v>
      </c>
      <c r="I54" s="140">
        <v>1082.498</v>
      </c>
      <c r="J54" s="30">
        <f t="shared" si="15"/>
        <v>3.050948825699606</v>
      </c>
      <c r="K54" s="140">
        <v>4170.13</v>
      </c>
      <c r="L54" s="140">
        <v>1326.915</v>
      </c>
      <c r="M54" s="31">
        <f t="shared" si="7"/>
        <v>3.181951162193984</v>
      </c>
      <c r="N54" s="346">
        <v>0.14</v>
      </c>
      <c r="O54" s="150">
        <v>0.182</v>
      </c>
      <c r="P54" s="30">
        <f>O54/N54*10</f>
        <v>12.999999999999998</v>
      </c>
      <c r="Q54" s="141">
        <v>4.47</v>
      </c>
      <c r="R54" s="141">
        <v>5.73</v>
      </c>
      <c r="S54" s="30">
        <f>R54/Q54*10</f>
        <v>12.818791946308728</v>
      </c>
      <c r="T54" s="141">
        <v>4.61</v>
      </c>
      <c r="U54" s="141">
        <v>5.912</v>
      </c>
      <c r="V54" s="31">
        <f>U54/T54*10</f>
        <v>12.824295010845985</v>
      </c>
      <c r="W54" s="101">
        <f t="shared" si="10"/>
        <v>4322.76</v>
      </c>
      <c r="X54" s="29">
        <f t="shared" si="11"/>
        <v>1366.792</v>
      </c>
      <c r="Y54" s="31">
        <f t="shared" si="12"/>
        <v>3.161850299345788</v>
      </c>
      <c r="Z54" s="356">
        <v>4322.76</v>
      </c>
      <c r="AA54" s="321">
        <v>1366.792</v>
      </c>
      <c r="AB54" s="163">
        <f t="shared" si="8"/>
        <v>3.161850299345788</v>
      </c>
    </row>
    <row r="55" spans="1:28" s="165" customFormat="1" ht="12.75">
      <c r="A55" s="42" t="s">
        <v>30</v>
      </c>
      <c r="B55" s="346">
        <v>0.94</v>
      </c>
      <c r="C55" s="150">
        <v>0.508</v>
      </c>
      <c r="D55" s="31">
        <f>C55/B55*10</f>
        <v>5.404255319148936</v>
      </c>
      <c r="E55" s="348">
        <v>3.76</v>
      </c>
      <c r="F55" s="141">
        <v>7.197</v>
      </c>
      <c r="G55" s="30">
        <f>F55/E55*10</f>
        <v>19.14095744680851</v>
      </c>
      <c r="H55" s="141">
        <v>3.82</v>
      </c>
      <c r="I55" s="141">
        <v>4.445</v>
      </c>
      <c r="J55" s="30">
        <f t="shared" si="15"/>
        <v>11.636125654450263</v>
      </c>
      <c r="K55" s="141">
        <v>7.58</v>
      </c>
      <c r="L55" s="140">
        <v>11.642</v>
      </c>
      <c r="M55" s="31">
        <f t="shared" si="7"/>
        <v>15.358839050131925</v>
      </c>
      <c r="N55" s="344"/>
      <c r="O55" s="140"/>
      <c r="P55" s="30"/>
      <c r="Q55" s="140"/>
      <c r="R55" s="140"/>
      <c r="S55" s="30"/>
      <c r="T55" s="140"/>
      <c r="U55" s="140"/>
      <c r="V55" s="31"/>
      <c r="W55" s="101">
        <f t="shared" si="10"/>
        <v>8.52</v>
      </c>
      <c r="X55" s="29">
        <f t="shared" si="11"/>
        <v>12.149999999999999</v>
      </c>
      <c r="Y55" s="31">
        <f t="shared" si="12"/>
        <v>14.26056338028169</v>
      </c>
      <c r="Z55" s="356">
        <v>8.52</v>
      </c>
      <c r="AA55" s="321">
        <v>12.15</v>
      </c>
      <c r="AB55" s="163">
        <f t="shared" si="8"/>
        <v>14.260563380281692</v>
      </c>
    </row>
    <row r="56" spans="1:29" s="165" customFormat="1" ht="12.75">
      <c r="A56" s="42" t="s">
        <v>38</v>
      </c>
      <c r="B56" s="344"/>
      <c r="C56" s="140"/>
      <c r="D56" s="31"/>
      <c r="E56" s="344"/>
      <c r="F56" s="140"/>
      <c r="G56" s="30"/>
      <c r="H56" s="140">
        <v>481.5</v>
      </c>
      <c r="I56" s="140">
        <v>73.491</v>
      </c>
      <c r="J56" s="30">
        <f t="shared" si="15"/>
        <v>1.5262928348909657</v>
      </c>
      <c r="K56" s="140">
        <v>481.5</v>
      </c>
      <c r="L56" s="140">
        <v>73.491</v>
      </c>
      <c r="M56" s="31">
        <f t="shared" si="7"/>
        <v>1.5262928348909657</v>
      </c>
      <c r="N56" s="344"/>
      <c r="O56" s="140"/>
      <c r="P56" s="30"/>
      <c r="Q56" s="140"/>
      <c r="R56" s="140"/>
      <c r="S56" s="30"/>
      <c r="T56" s="140"/>
      <c r="U56" s="140"/>
      <c r="V56" s="31"/>
      <c r="W56" s="101">
        <f t="shared" si="10"/>
        <v>481.5</v>
      </c>
      <c r="X56" s="29">
        <f t="shared" si="11"/>
        <v>73.491</v>
      </c>
      <c r="Y56" s="31">
        <f t="shared" si="12"/>
        <v>1.5262928348909657</v>
      </c>
      <c r="Z56" s="356">
        <v>481.5</v>
      </c>
      <c r="AA56" s="321">
        <v>73.491</v>
      </c>
      <c r="AB56" s="163">
        <f aca="true" t="shared" si="16" ref="AB56:AB73">AA56/Z56*10</f>
        <v>1.5262928348909657</v>
      </c>
      <c r="AC56" s="169"/>
    </row>
    <row r="57" spans="1:29" s="165" customFormat="1" ht="12.75">
      <c r="A57" s="42" t="s">
        <v>143</v>
      </c>
      <c r="B57" s="346">
        <v>0.23</v>
      </c>
      <c r="C57" s="150">
        <v>0.101</v>
      </c>
      <c r="D57" s="31">
        <f>C57/B57*10</f>
        <v>4.391304347826087</v>
      </c>
      <c r="E57" s="344"/>
      <c r="F57" s="140"/>
      <c r="G57" s="30"/>
      <c r="H57" s="150">
        <v>0.81</v>
      </c>
      <c r="I57" s="150">
        <v>0.413</v>
      </c>
      <c r="J57" s="30">
        <f t="shared" si="15"/>
        <v>5.098765432098765</v>
      </c>
      <c r="K57" s="150">
        <v>0.81</v>
      </c>
      <c r="L57" s="150">
        <v>0.413</v>
      </c>
      <c r="M57" s="31">
        <f t="shared" si="7"/>
        <v>5.098765432098765</v>
      </c>
      <c r="N57" s="344"/>
      <c r="O57" s="140"/>
      <c r="P57" s="30"/>
      <c r="Q57" s="140"/>
      <c r="R57" s="140"/>
      <c r="S57" s="30"/>
      <c r="T57" s="140"/>
      <c r="U57" s="140"/>
      <c r="V57" s="31"/>
      <c r="W57" s="185">
        <f t="shared" si="10"/>
        <v>1.04</v>
      </c>
      <c r="X57" s="30">
        <f t="shared" si="11"/>
        <v>0.514</v>
      </c>
      <c r="Y57" s="31">
        <f t="shared" si="12"/>
        <v>4.9423076923076925</v>
      </c>
      <c r="Z57" s="359">
        <v>1.04</v>
      </c>
      <c r="AA57" s="327">
        <v>0.514</v>
      </c>
      <c r="AB57" s="163">
        <f t="shared" si="16"/>
        <v>4.9423076923076925</v>
      </c>
      <c r="AC57" s="168"/>
    </row>
    <row r="58" spans="1:28" s="165" customFormat="1" ht="12.75">
      <c r="A58" s="42" t="s">
        <v>48</v>
      </c>
      <c r="B58" s="344"/>
      <c r="C58" s="140"/>
      <c r="D58" s="31"/>
      <c r="E58" s="344"/>
      <c r="F58" s="140"/>
      <c r="G58" s="30"/>
      <c r="H58" s="140">
        <v>188.82</v>
      </c>
      <c r="I58" s="140">
        <v>28.496</v>
      </c>
      <c r="J58" s="30">
        <f t="shared" si="15"/>
        <v>1.5091621650248914</v>
      </c>
      <c r="K58" s="140">
        <v>188.82</v>
      </c>
      <c r="L58" s="140">
        <v>28.496</v>
      </c>
      <c r="M58" s="31">
        <f t="shared" si="7"/>
        <v>1.5091621650248914</v>
      </c>
      <c r="N58" s="344"/>
      <c r="O58" s="140"/>
      <c r="P58" s="30"/>
      <c r="Q58" s="140"/>
      <c r="R58" s="140"/>
      <c r="S58" s="30"/>
      <c r="T58" s="140"/>
      <c r="U58" s="140"/>
      <c r="V58" s="31"/>
      <c r="W58" s="101">
        <f t="shared" si="10"/>
        <v>188.82</v>
      </c>
      <c r="X58" s="29">
        <f t="shared" si="11"/>
        <v>28.496</v>
      </c>
      <c r="Y58" s="31">
        <f t="shared" si="12"/>
        <v>1.5091621650248914</v>
      </c>
      <c r="Z58" s="356">
        <v>188.82</v>
      </c>
      <c r="AA58" s="321">
        <v>28.496</v>
      </c>
      <c r="AB58" s="163">
        <f t="shared" si="16"/>
        <v>1.5091621650248914</v>
      </c>
    </row>
    <row r="59" spans="1:28" s="165" customFormat="1" ht="12.75">
      <c r="A59" s="42" t="s">
        <v>55</v>
      </c>
      <c r="B59" s="346">
        <v>0.45</v>
      </c>
      <c r="C59" s="150">
        <v>0.211</v>
      </c>
      <c r="D59" s="31">
        <f>C59/B59*10</f>
        <v>4.688888888888888</v>
      </c>
      <c r="E59" s="344">
        <v>31.1</v>
      </c>
      <c r="F59" s="140">
        <v>91.271</v>
      </c>
      <c r="G59" s="30"/>
      <c r="H59" s="141">
        <v>4.71</v>
      </c>
      <c r="I59" s="141">
        <v>3.708</v>
      </c>
      <c r="J59" s="30">
        <f t="shared" si="15"/>
        <v>7.872611464968154</v>
      </c>
      <c r="K59" s="140">
        <v>35.81</v>
      </c>
      <c r="L59" s="140">
        <v>94.979</v>
      </c>
      <c r="M59" s="31"/>
      <c r="N59" s="344"/>
      <c r="O59" s="140"/>
      <c r="P59" s="30"/>
      <c r="Q59" s="140"/>
      <c r="R59" s="140"/>
      <c r="S59" s="30"/>
      <c r="T59" s="140"/>
      <c r="U59" s="140"/>
      <c r="V59" s="31"/>
      <c r="W59" s="101">
        <f t="shared" si="10"/>
        <v>36.260000000000005</v>
      </c>
      <c r="X59" s="29">
        <f t="shared" si="11"/>
        <v>95.19</v>
      </c>
      <c r="Y59" s="31">
        <f t="shared" si="12"/>
        <v>26.25206839492553</v>
      </c>
      <c r="Z59" s="356">
        <v>36.26</v>
      </c>
      <c r="AA59" s="321">
        <v>95.19</v>
      </c>
      <c r="AB59" s="163">
        <f t="shared" si="16"/>
        <v>26.25206839492554</v>
      </c>
    </row>
    <row r="60" spans="1:28" s="165" customFormat="1" ht="12.75">
      <c r="A60" s="42" t="s">
        <v>53</v>
      </c>
      <c r="B60" s="348">
        <v>3.83</v>
      </c>
      <c r="C60" s="150">
        <v>0.816</v>
      </c>
      <c r="D60" s="31">
        <f>C60/B60*10</f>
        <v>2.1305483028720626</v>
      </c>
      <c r="E60" s="344"/>
      <c r="F60" s="140"/>
      <c r="G60" s="30"/>
      <c r="H60" s="140"/>
      <c r="I60" s="140"/>
      <c r="J60" s="30"/>
      <c r="K60" s="140"/>
      <c r="L60" s="140"/>
      <c r="M60" s="31"/>
      <c r="N60" s="344"/>
      <c r="O60" s="140"/>
      <c r="P60" s="30"/>
      <c r="Q60" s="140"/>
      <c r="R60" s="140"/>
      <c r="S60" s="30"/>
      <c r="T60" s="140"/>
      <c r="U60" s="140"/>
      <c r="V60" s="31"/>
      <c r="W60" s="106">
        <f t="shared" si="10"/>
        <v>3.83</v>
      </c>
      <c r="X60" s="30">
        <f t="shared" si="11"/>
        <v>0.816</v>
      </c>
      <c r="Y60" s="31">
        <f t="shared" si="12"/>
        <v>2.1305483028720626</v>
      </c>
      <c r="Z60" s="358">
        <v>3.83</v>
      </c>
      <c r="AA60" s="327">
        <v>0.816</v>
      </c>
      <c r="AB60" s="163">
        <f t="shared" si="16"/>
        <v>2.1305483028720626</v>
      </c>
    </row>
    <row r="61" spans="1:28" s="165" customFormat="1" ht="13.5" thickBot="1">
      <c r="A61" s="43" t="s">
        <v>58</v>
      </c>
      <c r="B61" s="345"/>
      <c r="C61" s="143"/>
      <c r="D61" s="37"/>
      <c r="E61" s="345"/>
      <c r="F61" s="143"/>
      <c r="G61" s="36"/>
      <c r="H61" s="144">
        <v>2.79</v>
      </c>
      <c r="I61" s="144">
        <v>3.579</v>
      </c>
      <c r="J61" s="36">
        <f>I61/H61*10</f>
        <v>12.827956989247314</v>
      </c>
      <c r="K61" s="144">
        <v>2.79</v>
      </c>
      <c r="L61" s="144">
        <v>3.579</v>
      </c>
      <c r="M61" s="37">
        <f aca="true" t="shared" si="17" ref="M61:M73">L61/K61*10</f>
        <v>12.827956989247314</v>
      </c>
      <c r="N61" s="345"/>
      <c r="O61" s="143"/>
      <c r="P61" s="36"/>
      <c r="Q61" s="143"/>
      <c r="R61" s="143"/>
      <c r="S61" s="36"/>
      <c r="T61" s="143"/>
      <c r="U61" s="143"/>
      <c r="V61" s="37"/>
      <c r="W61" s="107">
        <f t="shared" si="10"/>
        <v>2.79</v>
      </c>
      <c r="X61" s="93">
        <f t="shared" si="11"/>
        <v>3.579</v>
      </c>
      <c r="Y61" s="37">
        <f t="shared" si="12"/>
        <v>12.827956989247314</v>
      </c>
      <c r="Z61" s="360">
        <v>2.79</v>
      </c>
      <c r="AA61" s="328">
        <v>3.579</v>
      </c>
      <c r="AB61" s="166">
        <f t="shared" si="16"/>
        <v>12.827956989247314</v>
      </c>
    </row>
    <row r="62" spans="1:28" s="161" customFormat="1" ht="12.75">
      <c r="A62" s="41" t="s">
        <v>69</v>
      </c>
      <c r="B62" s="190">
        <v>1.26</v>
      </c>
      <c r="C62" s="137">
        <v>0.257</v>
      </c>
      <c r="D62" s="27">
        <f>C62/B62*10</f>
        <v>2.0396825396825395</v>
      </c>
      <c r="E62" s="175">
        <v>51.81</v>
      </c>
      <c r="F62" s="119">
        <v>12.529</v>
      </c>
      <c r="G62" s="26">
        <f>F62/E62*10</f>
        <v>2.4182590233545644</v>
      </c>
      <c r="H62" s="120">
        <v>1.58</v>
      </c>
      <c r="I62" s="120">
        <v>1.478</v>
      </c>
      <c r="J62" s="26">
        <f>I62/H62*10</f>
        <v>9.354430379746836</v>
      </c>
      <c r="K62" s="119">
        <v>53.39</v>
      </c>
      <c r="L62" s="119">
        <v>14.007</v>
      </c>
      <c r="M62" s="27">
        <f t="shared" si="17"/>
        <v>2.623525004682525</v>
      </c>
      <c r="N62" s="175"/>
      <c r="O62" s="119"/>
      <c r="P62" s="26"/>
      <c r="Q62" s="119"/>
      <c r="R62" s="119"/>
      <c r="S62" s="26"/>
      <c r="T62" s="119"/>
      <c r="U62" s="119"/>
      <c r="V62" s="27"/>
      <c r="W62" s="98">
        <f t="shared" si="10"/>
        <v>54.65</v>
      </c>
      <c r="X62" s="25">
        <f t="shared" si="11"/>
        <v>14.264</v>
      </c>
      <c r="Y62" s="27">
        <f t="shared" si="12"/>
        <v>2.610064043915828</v>
      </c>
      <c r="Z62" s="355">
        <f>SUM(Z63:Z68)</f>
        <v>54.65</v>
      </c>
      <c r="AA62" s="320">
        <f>SUM(AA63:AA68)</f>
        <v>14.264</v>
      </c>
      <c r="AB62" s="162">
        <f t="shared" si="16"/>
        <v>2.610064043915828</v>
      </c>
    </row>
    <row r="63" spans="1:28" s="165" customFormat="1" ht="12.75">
      <c r="A63" s="42" t="s">
        <v>17</v>
      </c>
      <c r="B63" s="344"/>
      <c r="C63" s="140"/>
      <c r="D63" s="31"/>
      <c r="E63" s="344"/>
      <c r="F63" s="140"/>
      <c r="G63" s="30"/>
      <c r="H63" s="150">
        <v>0.27</v>
      </c>
      <c r="I63" s="150">
        <v>0.152</v>
      </c>
      <c r="J63" s="30">
        <f>I63/H63*10</f>
        <v>5.629629629629629</v>
      </c>
      <c r="K63" s="150">
        <v>0.27</v>
      </c>
      <c r="L63" s="150">
        <v>0.152</v>
      </c>
      <c r="M63" s="31">
        <f t="shared" si="17"/>
        <v>5.629629629629629</v>
      </c>
      <c r="N63" s="344"/>
      <c r="O63" s="140"/>
      <c r="P63" s="30"/>
      <c r="Q63" s="140"/>
      <c r="R63" s="140"/>
      <c r="S63" s="30"/>
      <c r="T63" s="140"/>
      <c r="U63" s="140"/>
      <c r="V63" s="31"/>
      <c r="W63" s="185">
        <f t="shared" si="10"/>
        <v>0.27</v>
      </c>
      <c r="X63" s="30">
        <f t="shared" si="11"/>
        <v>0.152</v>
      </c>
      <c r="Y63" s="31">
        <f t="shared" si="12"/>
        <v>5.629629629629629</v>
      </c>
      <c r="Z63" s="359">
        <v>0.27</v>
      </c>
      <c r="AA63" s="327">
        <v>0.152</v>
      </c>
      <c r="AB63" s="163">
        <f t="shared" si="16"/>
        <v>5.629629629629629</v>
      </c>
    </row>
    <row r="64" spans="1:28" s="165" customFormat="1" ht="12.75">
      <c r="A64" s="42" t="s">
        <v>60</v>
      </c>
      <c r="B64" s="344"/>
      <c r="C64" s="140"/>
      <c r="D64" s="31"/>
      <c r="E64" s="348">
        <v>2.23</v>
      </c>
      <c r="F64" s="141">
        <v>2.68</v>
      </c>
      <c r="G64" s="30">
        <f>F64/E64*10</f>
        <v>12.017937219730943</v>
      </c>
      <c r="H64" s="150">
        <v>0.27</v>
      </c>
      <c r="I64" s="150">
        <v>0.489</v>
      </c>
      <c r="J64" s="30">
        <f>I64/H64*10</f>
        <v>18.111111111111107</v>
      </c>
      <c r="K64" s="141">
        <v>2.5</v>
      </c>
      <c r="L64" s="141">
        <v>3.169</v>
      </c>
      <c r="M64" s="31">
        <f t="shared" si="17"/>
        <v>12.676</v>
      </c>
      <c r="N64" s="344"/>
      <c r="O64" s="140"/>
      <c r="P64" s="30"/>
      <c r="Q64" s="140"/>
      <c r="R64" s="140"/>
      <c r="S64" s="30"/>
      <c r="T64" s="140"/>
      <c r="U64" s="140"/>
      <c r="V64" s="31"/>
      <c r="W64" s="106">
        <f t="shared" si="10"/>
        <v>2.5</v>
      </c>
      <c r="X64" s="72">
        <f t="shared" si="11"/>
        <v>3.169</v>
      </c>
      <c r="Y64" s="31">
        <f t="shared" si="12"/>
        <v>12.676</v>
      </c>
      <c r="Z64" s="358">
        <v>2.5</v>
      </c>
      <c r="AA64" s="324">
        <v>3.169</v>
      </c>
      <c r="AB64" s="163">
        <f t="shared" si="16"/>
        <v>12.676</v>
      </c>
    </row>
    <row r="65" spans="1:28" s="165" customFormat="1" ht="12.75">
      <c r="A65" s="42" t="s">
        <v>129</v>
      </c>
      <c r="B65" s="344"/>
      <c r="C65" s="140"/>
      <c r="D65" s="31"/>
      <c r="E65" s="346">
        <v>0.08</v>
      </c>
      <c r="F65" s="150">
        <v>0.015</v>
      </c>
      <c r="G65" s="30">
        <f>F65/E65*10</f>
        <v>1.875</v>
      </c>
      <c r="H65" s="140"/>
      <c r="I65" s="140"/>
      <c r="J65" s="30"/>
      <c r="K65" s="150">
        <v>0.08</v>
      </c>
      <c r="L65" s="150">
        <v>0.015</v>
      </c>
      <c r="M65" s="31">
        <f t="shared" si="17"/>
        <v>1.875</v>
      </c>
      <c r="N65" s="344"/>
      <c r="O65" s="140"/>
      <c r="P65" s="30"/>
      <c r="Q65" s="140"/>
      <c r="R65" s="140"/>
      <c r="S65" s="30"/>
      <c r="T65" s="140"/>
      <c r="U65" s="140"/>
      <c r="V65" s="31"/>
      <c r="W65" s="185">
        <f t="shared" si="10"/>
        <v>0.08</v>
      </c>
      <c r="X65" s="30">
        <f t="shared" si="11"/>
        <v>0.015</v>
      </c>
      <c r="Y65" s="31">
        <f t="shared" si="12"/>
        <v>1.875</v>
      </c>
      <c r="Z65" s="359">
        <v>0.08</v>
      </c>
      <c r="AA65" s="327">
        <v>0.015</v>
      </c>
      <c r="AB65" s="163">
        <f t="shared" si="16"/>
        <v>1.875</v>
      </c>
    </row>
    <row r="66" spans="1:28" s="165" customFormat="1" ht="12.75">
      <c r="A66" s="42" t="s">
        <v>115</v>
      </c>
      <c r="B66" s="346">
        <v>0.18</v>
      </c>
      <c r="C66" s="150">
        <v>0.084</v>
      </c>
      <c r="D66" s="31">
        <f>C66/B66*10</f>
        <v>4.666666666666667</v>
      </c>
      <c r="E66" s="344"/>
      <c r="F66" s="140"/>
      <c r="G66" s="30"/>
      <c r="H66" s="150">
        <v>0.51</v>
      </c>
      <c r="I66" s="150">
        <v>0.343</v>
      </c>
      <c r="J66" s="30">
        <f>I66/H66*10</f>
        <v>6.725490196078432</v>
      </c>
      <c r="K66" s="150">
        <v>0.51</v>
      </c>
      <c r="L66" s="150">
        <v>0.343</v>
      </c>
      <c r="M66" s="31">
        <f t="shared" si="17"/>
        <v>6.725490196078432</v>
      </c>
      <c r="N66" s="344"/>
      <c r="O66" s="140"/>
      <c r="P66" s="30"/>
      <c r="Q66" s="140"/>
      <c r="R66" s="140"/>
      <c r="S66" s="30"/>
      <c r="T66" s="140"/>
      <c r="U66" s="140"/>
      <c r="V66" s="31"/>
      <c r="W66" s="185">
        <f t="shared" si="10"/>
        <v>0.69</v>
      </c>
      <c r="X66" s="30">
        <f t="shared" si="11"/>
        <v>0.42700000000000005</v>
      </c>
      <c r="Y66" s="31">
        <f t="shared" si="12"/>
        <v>6.188405797101451</v>
      </c>
      <c r="Z66" s="359">
        <v>0.69</v>
      </c>
      <c r="AA66" s="327">
        <v>0.427</v>
      </c>
      <c r="AB66" s="163">
        <f t="shared" si="16"/>
        <v>6.188405797101449</v>
      </c>
    </row>
    <row r="67" spans="1:28" s="165" customFormat="1" ht="12.75">
      <c r="A67" s="42" t="s">
        <v>116</v>
      </c>
      <c r="B67" s="344"/>
      <c r="C67" s="140"/>
      <c r="D67" s="31"/>
      <c r="E67" s="344"/>
      <c r="F67" s="140"/>
      <c r="G67" s="30"/>
      <c r="H67" s="150">
        <v>0.53</v>
      </c>
      <c r="I67" s="150">
        <v>0.494</v>
      </c>
      <c r="J67" s="30">
        <f>I67/H67*10</f>
        <v>9.320754716981131</v>
      </c>
      <c r="K67" s="150">
        <v>0.53</v>
      </c>
      <c r="L67" s="150">
        <v>0.494</v>
      </c>
      <c r="M67" s="31">
        <f t="shared" si="17"/>
        <v>9.320754716981131</v>
      </c>
      <c r="N67" s="344"/>
      <c r="O67" s="140"/>
      <c r="P67" s="30"/>
      <c r="Q67" s="140"/>
      <c r="R67" s="140"/>
      <c r="S67" s="30"/>
      <c r="T67" s="140"/>
      <c r="U67" s="140"/>
      <c r="V67" s="31"/>
      <c r="W67" s="185">
        <f t="shared" si="10"/>
        <v>0.53</v>
      </c>
      <c r="X67" s="30">
        <f t="shared" si="11"/>
        <v>0.494</v>
      </c>
      <c r="Y67" s="31">
        <f t="shared" si="12"/>
        <v>9.320754716981131</v>
      </c>
      <c r="Z67" s="359">
        <v>0.53</v>
      </c>
      <c r="AA67" s="327">
        <v>0.494</v>
      </c>
      <c r="AB67" s="163">
        <f t="shared" si="16"/>
        <v>9.320754716981131</v>
      </c>
    </row>
    <row r="68" spans="1:28" s="165" customFormat="1" ht="13.5" thickBot="1">
      <c r="A68" s="45" t="s">
        <v>39</v>
      </c>
      <c r="B68" s="349">
        <v>1.08</v>
      </c>
      <c r="C68" s="331">
        <v>0.173</v>
      </c>
      <c r="D68" s="80">
        <f>C68/B68*10</f>
        <v>1.6018518518518516</v>
      </c>
      <c r="E68" s="351">
        <v>49.5</v>
      </c>
      <c r="F68" s="332">
        <v>9.834</v>
      </c>
      <c r="G68" s="79">
        <f>F68/E68*10</f>
        <v>1.9866666666666666</v>
      </c>
      <c r="H68" s="330"/>
      <c r="I68" s="332"/>
      <c r="J68" s="79"/>
      <c r="K68" s="332">
        <v>49.5</v>
      </c>
      <c r="L68" s="332">
        <v>9.834</v>
      </c>
      <c r="M68" s="80">
        <f t="shared" si="17"/>
        <v>1.9866666666666666</v>
      </c>
      <c r="N68" s="351"/>
      <c r="O68" s="332"/>
      <c r="P68" s="79"/>
      <c r="Q68" s="332"/>
      <c r="R68" s="332"/>
      <c r="S68" s="79"/>
      <c r="T68" s="332"/>
      <c r="U68" s="332"/>
      <c r="V68" s="80"/>
      <c r="W68" s="363">
        <f t="shared" si="10"/>
        <v>50.58</v>
      </c>
      <c r="X68" s="78">
        <f t="shared" si="11"/>
        <v>10.007</v>
      </c>
      <c r="Y68" s="80">
        <f t="shared" si="12"/>
        <v>1.9784499802293396</v>
      </c>
      <c r="Z68" s="361">
        <v>50.58</v>
      </c>
      <c r="AA68" s="333">
        <v>10.007</v>
      </c>
      <c r="AB68" s="334">
        <f t="shared" si="16"/>
        <v>1.9784499802293396</v>
      </c>
    </row>
    <row r="69" spans="1:29" s="161" customFormat="1" ht="12.75">
      <c r="A69" s="41" t="s">
        <v>65</v>
      </c>
      <c r="B69" s="175">
        <v>1124.45</v>
      </c>
      <c r="C69" s="119">
        <v>384.991</v>
      </c>
      <c r="D69" s="27">
        <f>C69/B69*10</f>
        <v>3.4238160878651778</v>
      </c>
      <c r="E69" s="175">
        <v>1504.91</v>
      </c>
      <c r="F69" s="119">
        <v>683.303</v>
      </c>
      <c r="G69" s="26">
        <f>F69/E69*10</f>
        <v>4.540490793469377</v>
      </c>
      <c r="H69" s="119">
        <v>2719.45</v>
      </c>
      <c r="I69" s="119">
        <v>527.614</v>
      </c>
      <c r="J69" s="26">
        <f>I69/H69*10</f>
        <v>1.9401496626156025</v>
      </c>
      <c r="K69" s="119">
        <v>4224.36</v>
      </c>
      <c r="L69" s="119">
        <v>1210.917</v>
      </c>
      <c r="M69" s="27">
        <f t="shared" si="17"/>
        <v>2.866509956537795</v>
      </c>
      <c r="N69" s="175">
        <v>720</v>
      </c>
      <c r="O69" s="119">
        <v>68.4</v>
      </c>
      <c r="P69" s="26">
        <f>O69/N69*10</f>
        <v>0.95</v>
      </c>
      <c r="Q69" s="119"/>
      <c r="R69" s="119"/>
      <c r="S69" s="26"/>
      <c r="T69" s="119">
        <v>720</v>
      </c>
      <c r="U69" s="119">
        <v>68.4</v>
      </c>
      <c r="V69" s="27">
        <f>U69/T69*10</f>
        <v>0.95</v>
      </c>
      <c r="W69" s="98">
        <f t="shared" si="10"/>
        <v>6068.8099999999995</v>
      </c>
      <c r="X69" s="25">
        <f t="shared" si="11"/>
        <v>1664.308</v>
      </c>
      <c r="Y69" s="27">
        <f t="shared" si="12"/>
        <v>2.742395955714547</v>
      </c>
      <c r="Z69" s="355">
        <f>SUM(Z70:Z73)</f>
        <v>6068.81</v>
      </c>
      <c r="AA69" s="320">
        <f>SUM(AA70:AA73)</f>
        <v>1664.3080000000002</v>
      </c>
      <c r="AB69" s="162">
        <f t="shared" si="16"/>
        <v>2.742395955714547</v>
      </c>
      <c r="AC69" s="335"/>
    </row>
    <row r="70" spans="1:28" s="165" customFormat="1" ht="12.75">
      <c r="A70" s="42" t="s">
        <v>57</v>
      </c>
      <c r="B70" s="344">
        <v>92.81</v>
      </c>
      <c r="C70" s="140">
        <v>23.097</v>
      </c>
      <c r="D70" s="31">
        <f>C70/B70*10</f>
        <v>2.48863269044284</v>
      </c>
      <c r="E70" s="344">
        <v>468.02</v>
      </c>
      <c r="F70" s="140">
        <v>377.454</v>
      </c>
      <c r="G70" s="30">
        <f>F70/E70*10</f>
        <v>8.064911755907868</v>
      </c>
      <c r="H70" s="140">
        <v>2015.61</v>
      </c>
      <c r="I70" s="140">
        <v>367.082</v>
      </c>
      <c r="J70" s="30">
        <f>I70/H70*10</f>
        <v>1.8211955685871772</v>
      </c>
      <c r="K70" s="140">
        <v>2483.63</v>
      </c>
      <c r="L70" s="140">
        <v>744.536</v>
      </c>
      <c r="M70" s="31">
        <f t="shared" si="17"/>
        <v>2.9977734203564936</v>
      </c>
      <c r="N70" s="344"/>
      <c r="O70" s="140"/>
      <c r="P70" s="30"/>
      <c r="Q70" s="140"/>
      <c r="R70" s="140"/>
      <c r="S70" s="30"/>
      <c r="T70" s="142"/>
      <c r="U70" s="142"/>
      <c r="V70" s="31"/>
      <c r="W70" s="101">
        <f t="shared" si="10"/>
        <v>2576.44</v>
      </c>
      <c r="X70" s="29">
        <f t="shared" si="11"/>
        <v>767.6329999999999</v>
      </c>
      <c r="Y70" s="31">
        <f t="shared" si="12"/>
        <v>2.9794328608467495</v>
      </c>
      <c r="Z70" s="356">
        <v>2576.44</v>
      </c>
      <c r="AA70" s="321">
        <v>767.633</v>
      </c>
      <c r="AB70" s="163">
        <f t="shared" si="16"/>
        <v>2.9794328608467495</v>
      </c>
    </row>
    <row r="71" spans="1:28" s="165" customFormat="1" ht="12.75">
      <c r="A71" s="42" t="s">
        <v>9</v>
      </c>
      <c r="B71" s="344">
        <v>1031.55</v>
      </c>
      <c r="C71" s="140">
        <v>361.882</v>
      </c>
      <c r="D71" s="31">
        <f>C71/B71*10</f>
        <v>3.5081382385730215</v>
      </c>
      <c r="E71" s="344">
        <v>805.08</v>
      </c>
      <c r="F71" s="140">
        <v>245.281</v>
      </c>
      <c r="G71" s="30">
        <f>F71/E71*10</f>
        <v>3.0466661698216324</v>
      </c>
      <c r="H71" s="140">
        <v>601.19</v>
      </c>
      <c r="I71" s="140">
        <v>130.526</v>
      </c>
      <c r="J71" s="30">
        <f>I71/H71*10</f>
        <v>2.171127264259219</v>
      </c>
      <c r="K71" s="140">
        <v>1406.27</v>
      </c>
      <c r="L71" s="140">
        <v>375.807</v>
      </c>
      <c r="M71" s="31">
        <f t="shared" si="17"/>
        <v>2.672367326331359</v>
      </c>
      <c r="N71" s="344">
        <v>720</v>
      </c>
      <c r="O71" s="140">
        <v>68.4</v>
      </c>
      <c r="P71" s="30">
        <f>O71/N71*10</f>
        <v>0.95</v>
      </c>
      <c r="Q71" s="140"/>
      <c r="R71" s="140"/>
      <c r="S71" s="30"/>
      <c r="T71" s="140">
        <v>720</v>
      </c>
      <c r="U71" s="140">
        <v>68.4</v>
      </c>
      <c r="V71" s="31">
        <f>U71/T71*10</f>
        <v>0.95</v>
      </c>
      <c r="W71" s="101">
        <f t="shared" si="10"/>
        <v>3157.8199999999997</v>
      </c>
      <c r="X71" s="29">
        <f t="shared" si="11"/>
        <v>806.0889999999999</v>
      </c>
      <c r="Y71" s="31">
        <f t="shared" si="12"/>
        <v>2.552675579988726</v>
      </c>
      <c r="Z71" s="356">
        <v>3157.82</v>
      </c>
      <c r="AA71" s="321">
        <v>806.089</v>
      </c>
      <c r="AB71" s="163">
        <f t="shared" si="16"/>
        <v>2.552675579988726</v>
      </c>
    </row>
    <row r="72" spans="1:28" s="165" customFormat="1" ht="12.75">
      <c r="A72" s="42" t="s">
        <v>37</v>
      </c>
      <c r="B72" s="344"/>
      <c r="C72" s="140"/>
      <c r="D72" s="31"/>
      <c r="E72" s="344"/>
      <c r="F72" s="140"/>
      <c r="G72" s="30"/>
      <c r="H72" s="140">
        <v>12.6</v>
      </c>
      <c r="I72" s="141">
        <v>8.4</v>
      </c>
      <c r="J72" s="30">
        <f>I72/H72*10</f>
        <v>6.666666666666668</v>
      </c>
      <c r="K72" s="140">
        <v>12.6</v>
      </c>
      <c r="L72" s="141">
        <v>8.4</v>
      </c>
      <c r="M72" s="31">
        <f t="shared" si="17"/>
        <v>6.666666666666668</v>
      </c>
      <c r="N72" s="344"/>
      <c r="O72" s="140"/>
      <c r="P72" s="30"/>
      <c r="Q72" s="140"/>
      <c r="R72" s="140"/>
      <c r="S72" s="30"/>
      <c r="T72" s="142"/>
      <c r="U72" s="142"/>
      <c r="V72" s="31"/>
      <c r="W72" s="101">
        <f t="shared" si="10"/>
        <v>12.6</v>
      </c>
      <c r="X72" s="72">
        <f t="shared" si="11"/>
        <v>8.4</v>
      </c>
      <c r="Y72" s="31">
        <f t="shared" si="12"/>
        <v>6.666666666666668</v>
      </c>
      <c r="Z72" s="356">
        <v>12.6</v>
      </c>
      <c r="AA72" s="324">
        <v>8.4</v>
      </c>
      <c r="AB72" s="163">
        <f t="shared" si="16"/>
        <v>6.666666666666668</v>
      </c>
    </row>
    <row r="73" spans="1:29" s="165" customFormat="1" ht="13.5" thickBot="1">
      <c r="A73" s="43" t="s">
        <v>117</v>
      </c>
      <c r="B73" s="350">
        <v>0.09</v>
      </c>
      <c r="C73" s="153">
        <v>0.012</v>
      </c>
      <c r="D73" s="37">
        <f>C73/B73*10</f>
        <v>1.3333333333333333</v>
      </c>
      <c r="E73" s="345">
        <v>231.81</v>
      </c>
      <c r="F73" s="143">
        <v>60.568</v>
      </c>
      <c r="G73" s="36">
        <f>F73/E73*10</f>
        <v>2.6128294724127517</v>
      </c>
      <c r="H73" s="143">
        <v>90.05</v>
      </c>
      <c r="I73" s="143">
        <v>21.606</v>
      </c>
      <c r="J73" s="36">
        <f>I73/H73*10</f>
        <v>2.399333703498057</v>
      </c>
      <c r="K73" s="143">
        <v>321.86</v>
      </c>
      <c r="L73" s="143">
        <v>82.174</v>
      </c>
      <c r="M73" s="37">
        <f t="shared" si="17"/>
        <v>2.5530976200832662</v>
      </c>
      <c r="N73" s="345"/>
      <c r="O73" s="143"/>
      <c r="P73" s="36"/>
      <c r="Q73" s="143"/>
      <c r="R73" s="143"/>
      <c r="S73" s="36"/>
      <c r="T73" s="145"/>
      <c r="U73" s="145"/>
      <c r="V73" s="37"/>
      <c r="W73" s="104">
        <f t="shared" si="10"/>
        <v>321.95</v>
      </c>
      <c r="X73" s="35">
        <f t="shared" si="11"/>
        <v>82.186</v>
      </c>
      <c r="Y73" s="37">
        <f t="shared" si="12"/>
        <v>2.552756639229694</v>
      </c>
      <c r="Z73" s="357">
        <v>321.95</v>
      </c>
      <c r="AA73" s="326">
        <v>82.186</v>
      </c>
      <c r="AB73" s="166">
        <f t="shared" si="16"/>
        <v>2.552756639229694</v>
      </c>
      <c r="AC73" s="336"/>
    </row>
    <row r="74" spans="1:28" s="161" customFormat="1" ht="12.75">
      <c r="A74" s="41" t="s">
        <v>66</v>
      </c>
      <c r="B74" s="190">
        <v>7.41</v>
      </c>
      <c r="C74" s="120">
        <v>2.485</v>
      </c>
      <c r="D74" s="27">
        <f aca="true" t="shared" si="18" ref="D74:D79">C74/B74*10</f>
        <v>3.3535762483130904</v>
      </c>
      <c r="E74" s="175">
        <v>58.08</v>
      </c>
      <c r="F74" s="119">
        <v>29.038</v>
      </c>
      <c r="G74" s="26">
        <f aca="true" t="shared" si="19" ref="G74:G80">F74/E74*10</f>
        <v>4.99965564738292</v>
      </c>
      <c r="H74" s="119">
        <v>61.79</v>
      </c>
      <c r="I74" s="119">
        <v>23.742</v>
      </c>
      <c r="J74" s="26">
        <f aca="true" t="shared" si="20" ref="J74:J79">I74/H74*10</f>
        <v>3.842369315423208</v>
      </c>
      <c r="K74" s="119">
        <v>119.87</v>
      </c>
      <c r="L74" s="119">
        <v>52.78</v>
      </c>
      <c r="M74" s="27">
        <f aca="true" t="shared" si="21" ref="M74:M80">L74/K74*10</f>
        <v>4.403103361975473</v>
      </c>
      <c r="N74" s="175"/>
      <c r="O74" s="119"/>
      <c r="P74" s="26"/>
      <c r="Q74" s="119"/>
      <c r="R74" s="119"/>
      <c r="S74" s="26"/>
      <c r="T74" s="108"/>
      <c r="U74" s="108"/>
      <c r="V74" s="27"/>
      <c r="W74" s="98">
        <f aca="true" t="shared" si="22" ref="W74:X80">T74+K74+B74</f>
        <v>127.28</v>
      </c>
      <c r="X74" s="25">
        <f t="shared" si="22"/>
        <v>55.265</v>
      </c>
      <c r="Y74" s="27">
        <f aca="true" t="shared" si="23" ref="Y74:Y80">X74/W74*10</f>
        <v>4.342001885606537</v>
      </c>
      <c r="Z74" s="355">
        <f>SUM(Z75:Z77)</f>
        <v>127.28</v>
      </c>
      <c r="AA74" s="320">
        <f>SUM(AA75:AA77)</f>
        <v>55.265</v>
      </c>
      <c r="AB74" s="162">
        <f aca="true" t="shared" si="24" ref="AB74:AB80">AA74/Z74*10</f>
        <v>4.342001885606537</v>
      </c>
    </row>
    <row r="75" spans="1:28" s="165" customFormat="1" ht="12.75">
      <c r="A75" s="42" t="s">
        <v>1</v>
      </c>
      <c r="B75" s="344"/>
      <c r="C75" s="140"/>
      <c r="D75" s="31"/>
      <c r="E75" s="346">
        <v>0.01</v>
      </c>
      <c r="F75" s="325">
        <v>0.008</v>
      </c>
      <c r="G75" s="30">
        <f t="shared" si="19"/>
        <v>8</v>
      </c>
      <c r="H75" s="140"/>
      <c r="I75" s="140"/>
      <c r="J75" s="30"/>
      <c r="K75" s="150">
        <v>0.01</v>
      </c>
      <c r="L75" s="150">
        <v>0.008</v>
      </c>
      <c r="M75" s="31">
        <f t="shared" si="21"/>
        <v>8</v>
      </c>
      <c r="N75" s="344"/>
      <c r="O75" s="140"/>
      <c r="P75" s="30"/>
      <c r="Q75" s="140"/>
      <c r="R75" s="140"/>
      <c r="S75" s="30"/>
      <c r="T75" s="142"/>
      <c r="U75" s="142"/>
      <c r="V75" s="31"/>
      <c r="W75" s="185">
        <f t="shared" si="22"/>
        <v>0.01</v>
      </c>
      <c r="X75" s="92">
        <f t="shared" si="22"/>
        <v>0.008</v>
      </c>
      <c r="Y75" s="31">
        <f t="shared" si="23"/>
        <v>8</v>
      </c>
      <c r="Z75" s="359">
        <v>0.01</v>
      </c>
      <c r="AA75" s="337">
        <v>0.008</v>
      </c>
      <c r="AB75" s="163">
        <f t="shared" si="24"/>
        <v>8</v>
      </c>
    </row>
    <row r="76" spans="1:28" s="165" customFormat="1" ht="12.75">
      <c r="A76" s="42" t="s">
        <v>7</v>
      </c>
      <c r="B76" s="348">
        <v>7.41</v>
      </c>
      <c r="C76" s="141">
        <v>2.485</v>
      </c>
      <c r="D76" s="31">
        <f t="shared" si="18"/>
        <v>3.3535762483130904</v>
      </c>
      <c r="E76" s="344">
        <v>58.06</v>
      </c>
      <c r="F76" s="140">
        <v>29.029</v>
      </c>
      <c r="G76" s="30">
        <f t="shared" si="19"/>
        <v>4.999827764381674</v>
      </c>
      <c r="H76" s="140">
        <v>61.77</v>
      </c>
      <c r="I76" s="140">
        <v>23.74</v>
      </c>
      <c r="J76" s="30">
        <f t="shared" si="20"/>
        <v>3.8432896227942366</v>
      </c>
      <c r="K76" s="140">
        <v>119.83</v>
      </c>
      <c r="L76" s="140">
        <v>52.769</v>
      </c>
      <c r="M76" s="31">
        <f t="shared" si="21"/>
        <v>4.403655178169073</v>
      </c>
      <c r="N76" s="344"/>
      <c r="O76" s="140"/>
      <c r="P76" s="30"/>
      <c r="Q76" s="140"/>
      <c r="R76" s="140"/>
      <c r="S76" s="30"/>
      <c r="T76" s="142"/>
      <c r="U76" s="142"/>
      <c r="V76" s="31"/>
      <c r="W76" s="101">
        <f t="shared" si="22"/>
        <v>127.24</v>
      </c>
      <c r="X76" s="29">
        <f t="shared" si="22"/>
        <v>55.254</v>
      </c>
      <c r="Y76" s="31">
        <f t="shared" si="23"/>
        <v>4.342502357749136</v>
      </c>
      <c r="Z76" s="356">
        <v>127.24</v>
      </c>
      <c r="AA76" s="321">
        <v>55.254</v>
      </c>
      <c r="AB76" s="163">
        <f t="shared" si="24"/>
        <v>4.342502357749136</v>
      </c>
    </row>
    <row r="77" spans="1:28" s="165" customFormat="1" ht="13.5" thickBot="1">
      <c r="A77" s="45" t="s">
        <v>12</v>
      </c>
      <c r="B77" s="351"/>
      <c r="C77" s="332"/>
      <c r="D77" s="80"/>
      <c r="E77" s="353">
        <v>0.01</v>
      </c>
      <c r="F77" s="338">
        <v>0.001</v>
      </c>
      <c r="G77" s="79">
        <f t="shared" si="19"/>
        <v>1</v>
      </c>
      <c r="H77" s="331">
        <v>0.02</v>
      </c>
      <c r="I77" s="338">
        <v>0.002</v>
      </c>
      <c r="J77" s="79">
        <f t="shared" si="20"/>
        <v>1</v>
      </c>
      <c r="K77" s="331">
        <v>0.03</v>
      </c>
      <c r="L77" s="338">
        <v>0.003</v>
      </c>
      <c r="M77" s="80">
        <f t="shared" si="21"/>
        <v>1</v>
      </c>
      <c r="N77" s="351"/>
      <c r="O77" s="332"/>
      <c r="P77" s="79"/>
      <c r="Q77" s="332"/>
      <c r="R77" s="332"/>
      <c r="S77" s="79"/>
      <c r="T77" s="339"/>
      <c r="U77" s="339"/>
      <c r="V77" s="80"/>
      <c r="W77" s="364">
        <f t="shared" si="22"/>
        <v>0.03</v>
      </c>
      <c r="X77" s="340">
        <f t="shared" si="22"/>
        <v>0.003</v>
      </c>
      <c r="Y77" s="80">
        <f t="shared" si="23"/>
        <v>1</v>
      </c>
      <c r="Z77" s="362">
        <v>0.03</v>
      </c>
      <c r="AA77" s="341">
        <v>0.003</v>
      </c>
      <c r="AB77" s="334">
        <f t="shared" si="24"/>
        <v>1</v>
      </c>
    </row>
    <row r="78" spans="1:29" s="161" customFormat="1" ht="12.75">
      <c r="A78" s="41" t="s">
        <v>67</v>
      </c>
      <c r="B78" s="352">
        <v>0.45</v>
      </c>
      <c r="C78" s="137">
        <v>0.036</v>
      </c>
      <c r="D78" s="27">
        <f t="shared" si="18"/>
        <v>0.7999999999999998</v>
      </c>
      <c r="E78" s="175">
        <v>24.27</v>
      </c>
      <c r="F78" s="119">
        <v>30.592</v>
      </c>
      <c r="G78" s="26">
        <f t="shared" si="19"/>
        <v>12.604861969509681</v>
      </c>
      <c r="H78" s="119">
        <v>36.18</v>
      </c>
      <c r="I78" s="119">
        <v>11.342</v>
      </c>
      <c r="J78" s="26">
        <f t="shared" si="20"/>
        <v>3.134881149806523</v>
      </c>
      <c r="K78" s="119">
        <v>60.45</v>
      </c>
      <c r="L78" s="119">
        <v>41.934</v>
      </c>
      <c r="M78" s="27">
        <f t="shared" si="21"/>
        <v>6.9369727047146394</v>
      </c>
      <c r="N78" s="175"/>
      <c r="O78" s="119"/>
      <c r="P78" s="26"/>
      <c r="Q78" s="119"/>
      <c r="R78" s="119"/>
      <c r="S78" s="26"/>
      <c r="T78" s="108"/>
      <c r="U78" s="108"/>
      <c r="V78" s="27"/>
      <c r="W78" s="98">
        <f t="shared" si="22"/>
        <v>60.900000000000006</v>
      </c>
      <c r="X78" s="25">
        <f t="shared" si="22"/>
        <v>41.97</v>
      </c>
      <c r="Y78" s="27">
        <f t="shared" si="23"/>
        <v>6.891625615763546</v>
      </c>
      <c r="Z78" s="355">
        <f>SUM(Z79:Z80)</f>
        <v>60.900000000000006</v>
      </c>
      <c r="AA78" s="320">
        <f>SUM(AA79:AA80)</f>
        <v>41.97</v>
      </c>
      <c r="AB78" s="162">
        <f t="shared" si="24"/>
        <v>6.891625615763546</v>
      </c>
      <c r="AC78" s="335"/>
    </row>
    <row r="79" spans="1:28" s="165" customFormat="1" ht="12.75">
      <c r="A79" s="42" t="s">
        <v>3</v>
      </c>
      <c r="B79" s="346">
        <v>0.45</v>
      </c>
      <c r="C79" s="150">
        <v>0.036</v>
      </c>
      <c r="D79" s="31">
        <f t="shared" si="18"/>
        <v>0.7999999999999998</v>
      </c>
      <c r="E79" s="344">
        <v>23.14</v>
      </c>
      <c r="F79" s="140">
        <v>29.266</v>
      </c>
      <c r="G79" s="30">
        <f t="shared" si="19"/>
        <v>12.647363872082973</v>
      </c>
      <c r="H79" s="140">
        <v>36.18</v>
      </c>
      <c r="I79" s="140">
        <v>11.342</v>
      </c>
      <c r="J79" s="30">
        <f t="shared" si="20"/>
        <v>3.134881149806523</v>
      </c>
      <c r="K79" s="140">
        <v>59.32</v>
      </c>
      <c r="L79" s="140">
        <v>40.608</v>
      </c>
      <c r="M79" s="31">
        <f t="shared" si="21"/>
        <v>6.84558327714093</v>
      </c>
      <c r="N79" s="344"/>
      <c r="O79" s="140"/>
      <c r="P79" s="30"/>
      <c r="Q79" s="140"/>
      <c r="R79" s="140"/>
      <c r="S79" s="30"/>
      <c r="T79" s="142"/>
      <c r="U79" s="142"/>
      <c r="V79" s="31"/>
      <c r="W79" s="101">
        <f t="shared" si="22"/>
        <v>59.77</v>
      </c>
      <c r="X79" s="29">
        <f t="shared" si="22"/>
        <v>40.644</v>
      </c>
      <c r="Y79" s="31">
        <f t="shared" si="23"/>
        <v>6.8000669232056214</v>
      </c>
      <c r="Z79" s="356">
        <v>59.77</v>
      </c>
      <c r="AA79" s="321">
        <v>40.644</v>
      </c>
      <c r="AB79" s="163">
        <f t="shared" si="24"/>
        <v>6.8000669232056214</v>
      </c>
    </row>
    <row r="80" spans="1:29" s="165" customFormat="1" ht="13.5" thickBot="1">
      <c r="A80" s="43" t="s">
        <v>42</v>
      </c>
      <c r="B80" s="345"/>
      <c r="C80" s="143"/>
      <c r="D80" s="37"/>
      <c r="E80" s="347">
        <v>1.13</v>
      </c>
      <c r="F80" s="144">
        <v>1.326</v>
      </c>
      <c r="G80" s="36">
        <f t="shared" si="19"/>
        <v>11.734513274336285</v>
      </c>
      <c r="H80" s="143"/>
      <c r="I80" s="143"/>
      <c r="J80" s="36"/>
      <c r="K80" s="144">
        <v>1.13</v>
      </c>
      <c r="L80" s="144">
        <v>1.326</v>
      </c>
      <c r="M80" s="37">
        <f t="shared" si="21"/>
        <v>11.734513274336285</v>
      </c>
      <c r="N80" s="345"/>
      <c r="O80" s="143"/>
      <c r="P80" s="36"/>
      <c r="Q80" s="145"/>
      <c r="R80" s="145"/>
      <c r="S80" s="36"/>
      <c r="T80" s="145"/>
      <c r="U80" s="145"/>
      <c r="V80" s="37"/>
      <c r="W80" s="107">
        <f t="shared" si="22"/>
        <v>1.13</v>
      </c>
      <c r="X80" s="93">
        <f t="shared" si="22"/>
        <v>1.326</v>
      </c>
      <c r="Y80" s="37">
        <f t="shared" si="23"/>
        <v>11.734513274336285</v>
      </c>
      <c r="Z80" s="360">
        <v>1.13</v>
      </c>
      <c r="AA80" s="328">
        <v>1.326</v>
      </c>
      <c r="AB80" s="166">
        <f t="shared" si="24"/>
        <v>11.734513274336285</v>
      </c>
      <c r="AC80" s="336"/>
    </row>
    <row r="81" spans="1:25" s="165" customFormat="1" ht="12.75">
      <c r="A81" s="342"/>
      <c r="E81" s="169"/>
      <c r="F81" s="169"/>
      <c r="H81" s="169"/>
      <c r="I81" s="169"/>
      <c r="W81" s="159"/>
      <c r="X81" s="159"/>
      <c r="Y81" s="343"/>
    </row>
    <row r="82" spans="1:25" s="165" customFormat="1" ht="12.75">
      <c r="A82" s="342"/>
      <c r="E82" s="169"/>
      <c r="F82" s="169"/>
      <c r="H82" s="169"/>
      <c r="I82" s="169"/>
      <c r="W82" s="159"/>
      <c r="X82" s="159"/>
      <c r="Y82" s="343"/>
    </row>
    <row r="83" spans="1:25" s="165" customFormat="1" ht="12.75">
      <c r="A83" s="342"/>
      <c r="E83" s="169"/>
      <c r="F83" s="169"/>
      <c r="H83" s="169"/>
      <c r="I83" s="169"/>
      <c r="W83" s="159"/>
      <c r="X83" s="159"/>
      <c r="Y83" s="343"/>
    </row>
    <row r="84" spans="1:25" s="165" customFormat="1" ht="12.75">
      <c r="A84" s="342"/>
      <c r="E84" s="169"/>
      <c r="F84" s="169"/>
      <c r="H84" s="169"/>
      <c r="I84" s="169"/>
      <c r="W84" s="159"/>
      <c r="X84" s="159"/>
      <c r="Y84" s="343"/>
    </row>
    <row r="85" spans="1:25" s="165" customFormat="1" ht="12.75">
      <c r="A85" s="342"/>
      <c r="E85" s="169"/>
      <c r="F85" s="169"/>
      <c r="H85" s="169"/>
      <c r="I85" s="169"/>
      <c r="W85" s="159"/>
      <c r="X85" s="159"/>
      <c r="Y85" s="343"/>
    </row>
    <row r="86" spans="1:25" s="165" customFormat="1" ht="12.75">
      <c r="A86" s="342"/>
      <c r="E86" s="169"/>
      <c r="F86" s="169"/>
      <c r="H86" s="169"/>
      <c r="I86" s="169"/>
      <c r="W86" s="159"/>
      <c r="X86" s="159"/>
      <c r="Y86" s="343"/>
    </row>
    <row r="87" spans="1:9" s="165" customFormat="1" ht="12.75">
      <c r="A87" s="342"/>
      <c r="H87" s="169"/>
      <c r="I87" s="169"/>
    </row>
    <row r="88" spans="1:9" s="165" customFormat="1" ht="12.75">
      <c r="A88" s="342"/>
      <c r="H88" s="169"/>
      <c r="I88" s="169"/>
    </row>
    <row r="89" spans="1:9" s="165" customFormat="1" ht="12.75">
      <c r="A89" s="342"/>
      <c r="H89" s="169"/>
      <c r="I89" s="169"/>
    </row>
    <row r="90" spans="1:9" s="165" customFormat="1" ht="12.75">
      <c r="A90" s="342"/>
      <c r="H90" s="169"/>
      <c r="I90" s="169"/>
    </row>
    <row r="91" spans="1:9" s="165" customFormat="1" ht="12.75">
      <c r="A91" s="342"/>
      <c r="H91" s="169"/>
      <c r="I91" s="169"/>
    </row>
    <row r="92" spans="1:9" s="165" customFormat="1" ht="12.75">
      <c r="A92" s="342"/>
      <c r="H92" s="169"/>
      <c r="I92" s="169"/>
    </row>
    <row r="93" s="165" customFormat="1" ht="12.75">
      <c r="A93" s="342"/>
    </row>
    <row r="94" s="165" customFormat="1" ht="12.75">
      <c r="A94" s="342"/>
    </row>
    <row r="95" s="165" customFormat="1" ht="12.75">
      <c r="A95" s="342"/>
    </row>
    <row r="96" s="165" customFormat="1" ht="12.75">
      <c r="A96" s="342"/>
    </row>
    <row r="97" s="165" customFormat="1" ht="12.75">
      <c r="A97" s="342"/>
    </row>
    <row r="98" s="165" customFormat="1" ht="12.75">
      <c r="A98" s="342"/>
    </row>
    <row r="99" s="165" customFormat="1" ht="12.75">
      <c r="A99" s="342"/>
    </row>
    <row r="100" s="165" customFormat="1" ht="12.75">
      <c r="A100" s="342"/>
    </row>
    <row r="101" s="165" customFormat="1" ht="12.75">
      <c r="A101" s="342"/>
    </row>
    <row r="102" s="165" customFormat="1" ht="12.75">
      <c r="A102" s="342"/>
    </row>
    <row r="103" s="165" customFormat="1" ht="12.75">
      <c r="A103" s="342"/>
    </row>
    <row r="104" s="165" customFormat="1" ht="12.75">
      <c r="A104" s="342"/>
    </row>
    <row r="105" s="165" customFormat="1" ht="12.75">
      <c r="A105" s="342"/>
    </row>
    <row r="106" s="165" customFormat="1" ht="12.75">
      <c r="A106" s="342"/>
    </row>
    <row r="107" s="165" customFormat="1" ht="12.75">
      <c r="A107" s="342"/>
    </row>
    <row r="108" s="165" customFormat="1" ht="12.75">
      <c r="A108" s="342"/>
    </row>
    <row r="109" s="165" customFormat="1" ht="12.75">
      <c r="A109" s="342"/>
    </row>
    <row r="110" s="165" customFormat="1" ht="12.75">
      <c r="A110" s="342"/>
    </row>
    <row r="111" s="165" customFormat="1" ht="12.75">
      <c r="A111" s="342"/>
    </row>
    <row r="112" s="165" customFormat="1" ht="12.75">
      <c r="A112" s="342"/>
    </row>
    <row r="113" s="165" customFormat="1" ht="12.75">
      <c r="A113" s="342"/>
    </row>
    <row r="114" s="165" customFormat="1" ht="12.75">
      <c r="A114" s="342"/>
    </row>
    <row r="115" s="165" customFormat="1" ht="12.75">
      <c r="A115" s="342"/>
    </row>
    <row r="116" s="165" customFormat="1" ht="12.75">
      <c r="A116" s="342"/>
    </row>
    <row r="117" s="165" customFormat="1" ht="12.75">
      <c r="A117" s="342"/>
    </row>
    <row r="118" s="165" customFormat="1" ht="12.75">
      <c r="A118" s="342"/>
    </row>
    <row r="119" s="165" customFormat="1" ht="12.75">
      <c r="A119" s="342"/>
    </row>
    <row r="120" s="165" customFormat="1" ht="12.75">
      <c r="A120" s="342"/>
    </row>
    <row r="121" s="165" customFormat="1" ht="12.75">
      <c r="A121" s="342"/>
    </row>
    <row r="122" s="165" customFormat="1" ht="12.75">
      <c r="A122" s="342"/>
    </row>
    <row r="123" s="165" customFormat="1" ht="12.75">
      <c r="A123" s="342"/>
    </row>
    <row r="124" s="165" customFormat="1" ht="12.75">
      <c r="A124" s="342"/>
    </row>
    <row r="125" s="165" customFormat="1" ht="12.75">
      <c r="A125" s="342"/>
    </row>
    <row r="126" s="165" customFormat="1" ht="12.75">
      <c r="A126" s="342"/>
    </row>
    <row r="127" s="165" customFormat="1" ht="12.75">
      <c r="A127" s="342"/>
    </row>
    <row r="128" s="165" customFormat="1" ht="12.75">
      <c r="A128" s="342"/>
    </row>
    <row r="129" s="165" customFormat="1" ht="12.75">
      <c r="A129" s="342"/>
    </row>
    <row r="130" s="165" customFormat="1" ht="12.75">
      <c r="A130" s="342"/>
    </row>
    <row r="131" s="165" customFormat="1" ht="12.75">
      <c r="A131" s="342"/>
    </row>
    <row r="132" s="165" customFormat="1" ht="12.75">
      <c r="A132" s="342"/>
    </row>
    <row r="133" s="165" customFormat="1" ht="12.75">
      <c r="A133" s="342"/>
    </row>
    <row r="134" s="165" customFormat="1" ht="12.75">
      <c r="A134" s="342"/>
    </row>
    <row r="135" s="165" customFormat="1" ht="12.75">
      <c r="A135" s="342"/>
    </row>
    <row r="136" s="165" customFormat="1" ht="12.75">
      <c r="A136" s="342"/>
    </row>
    <row r="137" s="165" customFormat="1" ht="12.75">
      <c r="A137" s="342"/>
    </row>
    <row r="138" s="165" customFormat="1" ht="12.75">
      <c r="A138" s="342"/>
    </row>
    <row r="139" s="165" customFormat="1" ht="12.75">
      <c r="A139" s="342"/>
    </row>
    <row r="140" s="165" customFormat="1" ht="12.75">
      <c r="A140" s="342"/>
    </row>
    <row r="141" s="165" customFormat="1" ht="12.75">
      <c r="A141" s="342"/>
    </row>
    <row r="142" s="165" customFormat="1" ht="12.75">
      <c r="A142" s="342"/>
    </row>
    <row r="143" s="165" customFormat="1" ht="12.75">
      <c r="A143" s="342"/>
    </row>
    <row r="144" s="165" customFormat="1" ht="12.75">
      <c r="A144" s="342"/>
    </row>
    <row r="145" s="165" customFormat="1" ht="12.75">
      <c r="A145" s="342"/>
    </row>
    <row r="146" s="165" customFormat="1" ht="12.75">
      <c r="A146" s="342"/>
    </row>
    <row r="147" s="165" customFormat="1" ht="12.75">
      <c r="A147" s="342"/>
    </row>
    <row r="148" s="165" customFormat="1" ht="12.75">
      <c r="A148" s="342"/>
    </row>
    <row r="149" s="165" customFormat="1" ht="12.75">
      <c r="A149" s="342"/>
    </row>
    <row r="150" s="165" customFormat="1" ht="12.75">
      <c r="A150" s="342"/>
    </row>
    <row r="151" s="165" customFormat="1" ht="12.75">
      <c r="A151" s="342"/>
    </row>
    <row r="152" s="165" customFormat="1" ht="12.75">
      <c r="A152" s="342"/>
    </row>
    <row r="153" s="165" customFormat="1" ht="12.75">
      <c r="A153" s="342"/>
    </row>
    <row r="154" s="165" customFormat="1" ht="12.75">
      <c r="A154" s="342"/>
    </row>
    <row r="155" s="165" customFormat="1" ht="12.75">
      <c r="A155" s="342"/>
    </row>
    <row r="156" s="165" customFormat="1" ht="12.75">
      <c r="A156" s="342"/>
    </row>
    <row r="157" s="165" customFormat="1" ht="12.75">
      <c r="A157" s="342"/>
    </row>
    <row r="158" s="165" customFormat="1" ht="12.75">
      <c r="A158" s="342"/>
    </row>
    <row r="159" s="165" customFormat="1" ht="12.75">
      <c r="A159" s="342"/>
    </row>
    <row r="160" s="165" customFormat="1" ht="12.75">
      <c r="A160" s="342"/>
    </row>
    <row r="161" s="165" customFormat="1" ht="12.75">
      <c r="A161" s="342"/>
    </row>
    <row r="162" s="165" customFormat="1" ht="12.75">
      <c r="A162" s="342"/>
    </row>
    <row r="163" s="165" customFormat="1" ht="12.75">
      <c r="A163" s="342"/>
    </row>
    <row r="164" s="165" customFormat="1" ht="12.75">
      <c r="A164" s="342"/>
    </row>
  </sheetData>
  <sheetProtection/>
  <mergeCells count="14">
    <mergeCell ref="B3:D3"/>
    <mergeCell ref="E3:G3"/>
    <mergeCell ref="H3:J3"/>
    <mergeCell ref="K3:M3"/>
    <mergeCell ref="N3:P3"/>
    <mergeCell ref="Q3:S3"/>
    <mergeCell ref="T3:V3"/>
    <mergeCell ref="A4:A5"/>
    <mergeCell ref="A1:AB1"/>
    <mergeCell ref="B2:D2"/>
    <mergeCell ref="E2:M2"/>
    <mergeCell ref="N2:V2"/>
    <mergeCell ref="W2:Y3"/>
    <mergeCell ref="Z2:AB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65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22.57421875" style="156" bestFit="1" customWidth="1"/>
    <col min="2" max="28" width="15.140625" style="154" customWidth="1"/>
    <col min="29" max="16384" width="9.140625" style="154" customWidth="1"/>
  </cols>
  <sheetData>
    <row r="1" spans="1:28" ht="15.75" thickBot="1">
      <c r="A1" s="393" t="s">
        <v>145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</row>
    <row r="2" spans="1:29" ht="12.75">
      <c r="A2" s="39" t="s">
        <v>76</v>
      </c>
      <c r="B2" s="386" t="s">
        <v>142</v>
      </c>
      <c r="C2" s="381"/>
      <c r="D2" s="382"/>
      <c r="E2" s="386" t="s">
        <v>73</v>
      </c>
      <c r="F2" s="381"/>
      <c r="G2" s="381"/>
      <c r="H2" s="381"/>
      <c r="I2" s="381"/>
      <c r="J2" s="381"/>
      <c r="K2" s="381"/>
      <c r="L2" s="381"/>
      <c r="M2" s="382"/>
      <c r="N2" s="386" t="s">
        <v>74</v>
      </c>
      <c r="O2" s="381"/>
      <c r="P2" s="381"/>
      <c r="Q2" s="381"/>
      <c r="R2" s="381"/>
      <c r="S2" s="381"/>
      <c r="T2" s="381"/>
      <c r="U2" s="381"/>
      <c r="V2" s="382"/>
      <c r="W2" s="411" t="s">
        <v>131</v>
      </c>
      <c r="X2" s="402"/>
      <c r="Y2" s="403"/>
      <c r="Z2" s="411" t="s">
        <v>75</v>
      </c>
      <c r="AA2" s="402"/>
      <c r="AB2" s="403"/>
      <c r="AC2" s="155"/>
    </row>
    <row r="3" spans="1:29" ht="12.75">
      <c r="A3" s="170" t="s">
        <v>132</v>
      </c>
      <c r="B3" s="407" t="s">
        <v>133</v>
      </c>
      <c r="C3" s="400"/>
      <c r="D3" s="408"/>
      <c r="E3" s="407" t="s">
        <v>134</v>
      </c>
      <c r="F3" s="400"/>
      <c r="G3" s="400"/>
      <c r="H3" s="400" t="s">
        <v>135</v>
      </c>
      <c r="I3" s="400"/>
      <c r="J3" s="400"/>
      <c r="K3" s="400" t="s">
        <v>133</v>
      </c>
      <c r="L3" s="400"/>
      <c r="M3" s="408"/>
      <c r="N3" s="407" t="s">
        <v>134</v>
      </c>
      <c r="O3" s="400"/>
      <c r="P3" s="400"/>
      <c r="Q3" s="400" t="s">
        <v>135</v>
      </c>
      <c r="R3" s="400"/>
      <c r="S3" s="400"/>
      <c r="T3" s="400" t="s">
        <v>133</v>
      </c>
      <c r="U3" s="400"/>
      <c r="V3" s="408"/>
      <c r="W3" s="412"/>
      <c r="X3" s="405"/>
      <c r="Y3" s="406"/>
      <c r="Z3" s="412"/>
      <c r="AA3" s="405"/>
      <c r="AB3" s="406"/>
      <c r="AC3" s="156"/>
    </row>
    <row r="4" spans="1:29" ht="12.75">
      <c r="A4" s="409" t="s">
        <v>77</v>
      </c>
      <c r="B4" s="53" t="s">
        <v>78</v>
      </c>
      <c r="C4" s="17" t="s">
        <v>79</v>
      </c>
      <c r="D4" s="18" t="s">
        <v>62</v>
      </c>
      <c r="E4" s="53" t="s">
        <v>78</v>
      </c>
      <c r="F4" s="17" t="s">
        <v>79</v>
      </c>
      <c r="G4" s="17" t="s">
        <v>62</v>
      </c>
      <c r="H4" s="17" t="s">
        <v>78</v>
      </c>
      <c r="I4" s="17" t="s">
        <v>79</v>
      </c>
      <c r="J4" s="17" t="s">
        <v>62</v>
      </c>
      <c r="K4" s="17" t="s">
        <v>78</v>
      </c>
      <c r="L4" s="17" t="s">
        <v>79</v>
      </c>
      <c r="M4" s="18" t="s">
        <v>62</v>
      </c>
      <c r="N4" s="53" t="s">
        <v>78</v>
      </c>
      <c r="O4" s="17" t="s">
        <v>79</v>
      </c>
      <c r="P4" s="17" t="s">
        <v>62</v>
      </c>
      <c r="Q4" s="17" t="s">
        <v>78</v>
      </c>
      <c r="R4" s="17" t="s">
        <v>79</v>
      </c>
      <c r="S4" s="17" t="s">
        <v>62</v>
      </c>
      <c r="T4" s="17" t="s">
        <v>78</v>
      </c>
      <c r="U4" s="17" t="s">
        <v>79</v>
      </c>
      <c r="V4" s="18" t="s">
        <v>62</v>
      </c>
      <c r="W4" s="53" t="s">
        <v>78</v>
      </c>
      <c r="X4" s="17" t="s">
        <v>79</v>
      </c>
      <c r="Y4" s="18" t="s">
        <v>62</v>
      </c>
      <c r="Z4" s="53" t="s">
        <v>78</v>
      </c>
      <c r="AA4" s="17" t="s">
        <v>79</v>
      </c>
      <c r="AB4" s="18" t="s">
        <v>62</v>
      </c>
      <c r="AC4" s="156"/>
    </row>
    <row r="5" spans="1:29" ht="13.5" thickBot="1">
      <c r="A5" s="410"/>
      <c r="B5" s="114" t="s">
        <v>70</v>
      </c>
      <c r="C5" s="22" t="s">
        <v>71</v>
      </c>
      <c r="D5" s="23" t="s">
        <v>80</v>
      </c>
      <c r="E5" s="114" t="s">
        <v>70</v>
      </c>
      <c r="F5" s="22" t="s">
        <v>71</v>
      </c>
      <c r="G5" s="22" t="s">
        <v>80</v>
      </c>
      <c r="H5" s="22" t="s">
        <v>70</v>
      </c>
      <c r="I5" s="22" t="s">
        <v>71</v>
      </c>
      <c r="J5" s="22" t="s">
        <v>80</v>
      </c>
      <c r="K5" s="22" t="s">
        <v>70</v>
      </c>
      <c r="L5" s="22" t="s">
        <v>71</v>
      </c>
      <c r="M5" s="23" t="s">
        <v>80</v>
      </c>
      <c r="N5" s="114" t="s">
        <v>70</v>
      </c>
      <c r="O5" s="22" t="s">
        <v>71</v>
      </c>
      <c r="P5" s="22" t="s">
        <v>80</v>
      </c>
      <c r="Q5" s="22" t="s">
        <v>70</v>
      </c>
      <c r="R5" s="22" t="s">
        <v>71</v>
      </c>
      <c r="S5" s="22" t="s">
        <v>80</v>
      </c>
      <c r="T5" s="22" t="s">
        <v>70</v>
      </c>
      <c r="U5" s="22" t="s">
        <v>71</v>
      </c>
      <c r="V5" s="23" t="s">
        <v>80</v>
      </c>
      <c r="W5" s="114" t="s">
        <v>70</v>
      </c>
      <c r="X5" s="22" t="s">
        <v>71</v>
      </c>
      <c r="Y5" s="23" t="s">
        <v>80</v>
      </c>
      <c r="Z5" s="114" t="s">
        <v>70</v>
      </c>
      <c r="AA5" s="22" t="s">
        <v>71</v>
      </c>
      <c r="AB5" s="23" t="s">
        <v>80</v>
      </c>
      <c r="AC5" s="157"/>
    </row>
    <row r="6" spans="1:29" s="161" customFormat="1" ht="13.5" thickBot="1">
      <c r="A6" s="40" t="s">
        <v>61</v>
      </c>
      <c r="B6" s="172">
        <v>54686.3</v>
      </c>
      <c r="C6" s="146">
        <v>7847.727</v>
      </c>
      <c r="D6" s="16">
        <f>C6/B6*10</f>
        <v>1.4350444261176931</v>
      </c>
      <c r="E6" s="172">
        <v>104825.69</v>
      </c>
      <c r="F6" s="146">
        <v>19651.993</v>
      </c>
      <c r="G6" s="117">
        <f>F6/E6*10</f>
        <v>1.8747306123145957</v>
      </c>
      <c r="H6" s="146">
        <v>72972.38</v>
      </c>
      <c r="I6" s="146">
        <v>12258.891</v>
      </c>
      <c r="J6" s="117">
        <f>I6/H6*10</f>
        <v>1.6799357510334731</v>
      </c>
      <c r="K6" s="146">
        <v>177830.68</v>
      </c>
      <c r="L6" s="146">
        <v>31935.169</v>
      </c>
      <c r="M6" s="16">
        <f>L6/K6*10</f>
        <v>1.7958188654511136</v>
      </c>
      <c r="N6" s="172">
        <v>263385.06</v>
      </c>
      <c r="O6" s="146">
        <v>20871.899</v>
      </c>
      <c r="P6" s="117">
        <f>O6/N6*10</f>
        <v>0.7924480986127308</v>
      </c>
      <c r="Q6" s="146">
        <v>29699.65</v>
      </c>
      <c r="R6" s="146">
        <v>2741.497</v>
      </c>
      <c r="S6" s="117">
        <f>R6/Q6*10</f>
        <v>0.9230738409375194</v>
      </c>
      <c r="T6" s="146">
        <v>293084.71</v>
      </c>
      <c r="U6" s="146">
        <v>23613.396</v>
      </c>
      <c r="V6" s="16">
        <f>U6/T6*10</f>
        <v>0.8056850185054008</v>
      </c>
      <c r="W6" s="55">
        <f>T6+K6+B6</f>
        <v>525601.6900000001</v>
      </c>
      <c r="X6" s="15">
        <f>U6+L6+C6</f>
        <v>63396.292</v>
      </c>
      <c r="Y6" s="16">
        <f>X6/W6*10</f>
        <v>1.2061660608435256</v>
      </c>
      <c r="Z6" s="365">
        <f>Z7+Z34+Z41+Z52+Z73+Z82+Z88+Z92</f>
        <v>625704.6300000001</v>
      </c>
      <c r="AA6" s="366">
        <f>AA7+AA34+AA41+AA52+AA73+AA82+AA88+AA92</f>
        <v>74907.345</v>
      </c>
      <c r="AB6" s="16">
        <f>AA6/Z6*10</f>
        <v>1.197167823418535</v>
      </c>
      <c r="AC6" s="160"/>
    </row>
    <row r="7" spans="1:29" s="161" customFormat="1" ht="12.75">
      <c r="A7" s="41" t="s">
        <v>63</v>
      </c>
      <c r="B7" s="175">
        <v>45459.72</v>
      </c>
      <c r="C7" s="119">
        <v>5696.736</v>
      </c>
      <c r="D7" s="27">
        <f>C7/B7*10</f>
        <v>1.2531392626263427</v>
      </c>
      <c r="E7" s="175">
        <v>83098.16</v>
      </c>
      <c r="F7" s="119">
        <v>13771.931</v>
      </c>
      <c r="G7" s="26">
        <f>F7/E7*10</f>
        <v>1.6573087779560944</v>
      </c>
      <c r="H7" s="119">
        <v>55079.92</v>
      </c>
      <c r="I7" s="119">
        <v>7516.06</v>
      </c>
      <c r="J7" s="26">
        <f>I7/H7*10</f>
        <v>1.3645735142679947</v>
      </c>
      <c r="K7" s="119">
        <v>138178.08</v>
      </c>
      <c r="L7" s="119">
        <v>21287.991</v>
      </c>
      <c r="M7" s="27">
        <f>L7/K7*10</f>
        <v>1.5406199738771884</v>
      </c>
      <c r="N7" s="175">
        <v>256217.11</v>
      </c>
      <c r="O7" s="119">
        <v>20239.903</v>
      </c>
      <c r="P7" s="26">
        <f>O7/N7*10</f>
        <v>0.7899512643788699</v>
      </c>
      <c r="Q7" s="119">
        <v>29536.15</v>
      </c>
      <c r="R7" s="119">
        <v>2716.87</v>
      </c>
      <c r="S7" s="26">
        <f>R7/Q7*10</f>
        <v>0.9198456806320389</v>
      </c>
      <c r="T7" s="119">
        <v>285753.26</v>
      </c>
      <c r="U7" s="119">
        <v>22956.773</v>
      </c>
      <c r="V7" s="27">
        <f>U7/T7*10</f>
        <v>0.8033774662798248</v>
      </c>
      <c r="W7" s="98">
        <f>T7+K7+B7</f>
        <v>469391.05999999994</v>
      </c>
      <c r="X7" s="25">
        <f>U7+L7+C7</f>
        <v>49941.5</v>
      </c>
      <c r="Y7" s="27">
        <f>X7/W7*10</f>
        <v>1.0639635957276221</v>
      </c>
      <c r="Z7" s="367">
        <f>SUM(Z8:Z33)</f>
        <v>566599.68</v>
      </c>
      <c r="AA7" s="320">
        <f>SUM(AA8:AA33)</f>
        <v>61120.772000000004</v>
      </c>
      <c r="AB7" s="162">
        <f aca="true" t="shared" si="0" ref="AB7:AB70">AA7/Z7*10</f>
        <v>1.0787293773268634</v>
      </c>
      <c r="AC7" s="160"/>
    </row>
    <row r="8" spans="1:29" s="165" customFormat="1" ht="12.75">
      <c r="A8" s="368" t="s">
        <v>2</v>
      </c>
      <c r="B8" s="344"/>
      <c r="C8" s="140"/>
      <c r="D8" s="31"/>
      <c r="E8" s="344">
        <v>3120.76</v>
      </c>
      <c r="F8" s="140">
        <v>522.418</v>
      </c>
      <c r="G8" s="30">
        <f>F8/E8*10</f>
        <v>1.674008895269101</v>
      </c>
      <c r="H8" s="141">
        <v>0.82</v>
      </c>
      <c r="I8" s="150">
        <v>0.76</v>
      </c>
      <c r="J8" s="30">
        <f>I8/H8*10</f>
        <v>9.26829268292683</v>
      </c>
      <c r="K8" s="140">
        <v>3121.58</v>
      </c>
      <c r="L8" s="140">
        <v>523.178</v>
      </c>
      <c r="M8" s="31">
        <f>L8/K8*10</f>
        <v>1.676003818579053</v>
      </c>
      <c r="N8" s="344">
        <v>11799.81</v>
      </c>
      <c r="O8" s="140">
        <v>1110.379</v>
      </c>
      <c r="P8" s="30">
        <f>O8/N8*10</f>
        <v>0.9410143044676144</v>
      </c>
      <c r="Q8" s="140">
        <v>2209.17</v>
      </c>
      <c r="R8" s="140">
        <v>191.94</v>
      </c>
      <c r="S8" s="30">
        <f>R8/Q8*10</f>
        <v>0.8688330911609338</v>
      </c>
      <c r="T8" s="140">
        <v>14008.98</v>
      </c>
      <c r="U8" s="140">
        <v>1302.319</v>
      </c>
      <c r="V8" s="31">
        <f>U8/T8*10</f>
        <v>0.9296315648962308</v>
      </c>
      <c r="W8" s="101">
        <f>T8+K8+B8</f>
        <v>17130.559999999998</v>
      </c>
      <c r="X8" s="29">
        <f>U8+L8+C8</f>
        <v>1825.4969999999998</v>
      </c>
      <c r="Y8" s="31">
        <f>X8/W8*10</f>
        <v>1.065637667420096</v>
      </c>
      <c r="Z8" s="344">
        <v>26190.83</v>
      </c>
      <c r="AA8" s="140">
        <v>2863.287</v>
      </c>
      <c r="AB8" s="369">
        <f>AA8/Z8*10</f>
        <v>1.0932402676814748</v>
      </c>
      <c r="AC8" s="159"/>
    </row>
    <row r="9" spans="1:29" s="165" customFormat="1" ht="12.75">
      <c r="A9" s="42" t="s">
        <v>5</v>
      </c>
      <c r="B9" s="344">
        <v>67.47</v>
      </c>
      <c r="C9" s="140">
        <v>21.128</v>
      </c>
      <c r="D9" s="31">
        <f>C9/B9*10</f>
        <v>3.1314658366681494</v>
      </c>
      <c r="E9" s="344">
        <v>227.14</v>
      </c>
      <c r="F9" s="140">
        <v>61.419</v>
      </c>
      <c r="G9" s="30">
        <f>F9/E9*10</f>
        <v>2.7040151448445893</v>
      </c>
      <c r="H9" s="140">
        <v>26.63</v>
      </c>
      <c r="I9" s="141">
        <v>5.867</v>
      </c>
      <c r="J9" s="30">
        <f>I9/H9*10</f>
        <v>2.203154337213669</v>
      </c>
      <c r="K9" s="140">
        <v>253.77</v>
      </c>
      <c r="L9" s="140">
        <v>67.286</v>
      </c>
      <c r="M9" s="31">
        <f>L9/K9*10</f>
        <v>2.651456042873468</v>
      </c>
      <c r="N9" s="344"/>
      <c r="O9" s="140"/>
      <c r="P9" s="30"/>
      <c r="Q9" s="140"/>
      <c r="R9" s="140"/>
      <c r="S9" s="30"/>
      <c r="T9" s="140"/>
      <c r="U9" s="140"/>
      <c r="V9" s="31"/>
      <c r="W9" s="101">
        <f>T9+K9+B9</f>
        <v>321.24</v>
      </c>
      <c r="X9" s="29">
        <f>U9+L9+C9</f>
        <v>88.414</v>
      </c>
      <c r="Y9" s="31">
        <f>X9/W9*10</f>
        <v>2.752272444278421</v>
      </c>
      <c r="Z9" s="344">
        <v>1488.41</v>
      </c>
      <c r="AA9" s="140">
        <v>222.764</v>
      </c>
      <c r="AB9" s="369">
        <f>AA9/Z9*10</f>
        <v>1.4966575070041186</v>
      </c>
      <c r="AC9" s="159"/>
    </row>
    <row r="10" spans="1:29" s="165" customFormat="1" ht="12.75">
      <c r="A10" s="42" t="s">
        <v>6</v>
      </c>
      <c r="B10" s="344"/>
      <c r="C10" s="140"/>
      <c r="D10" s="31"/>
      <c r="E10" s="344">
        <v>155.72</v>
      </c>
      <c r="F10" s="140">
        <v>25.467</v>
      </c>
      <c r="G10" s="30">
        <f>F10/E10*10</f>
        <v>1.63543539686617</v>
      </c>
      <c r="H10" s="140"/>
      <c r="I10" s="140"/>
      <c r="J10" s="30"/>
      <c r="K10" s="140">
        <v>155.72</v>
      </c>
      <c r="L10" s="140">
        <v>25.467</v>
      </c>
      <c r="M10" s="31">
        <f>L10/K10*10</f>
        <v>1.63543539686617</v>
      </c>
      <c r="N10" s="344"/>
      <c r="O10" s="140"/>
      <c r="P10" s="30"/>
      <c r="Q10" s="140"/>
      <c r="R10" s="140"/>
      <c r="S10" s="30"/>
      <c r="T10" s="140"/>
      <c r="U10" s="140"/>
      <c r="V10" s="31"/>
      <c r="W10" s="101">
        <f>T10+K10+B10</f>
        <v>155.72</v>
      </c>
      <c r="X10" s="29">
        <f>U10+L10+C10</f>
        <v>25.467</v>
      </c>
      <c r="Y10" s="31">
        <f>X10/W10*10</f>
        <v>1.63543539686617</v>
      </c>
      <c r="Z10" s="344">
        <v>1431.62</v>
      </c>
      <c r="AA10" s="140">
        <v>172.565</v>
      </c>
      <c r="AB10" s="369">
        <f>AA10/Z10*10</f>
        <v>1.2053827132898396</v>
      </c>
      <c r="AC10" s="159"/>
    </row>
    <row r="11" spans="1:29" s="165" customFormat="1" ht="12.75">
      <c r="A11" s="368" t="s">
        <v>85</v>
      </c>
      <c r="B11" s="344"/>
      <c r="C11" s="140"/>
      <c r="D11" s="31"/>
      <c r="E11" s="344"/>
      <c r="F11" s="140"/>
      <c r="G11" s="30"/>
      <c r="H11" s="140"/>
      <c r="I11" s="140"/>
      <c r="J11" s="30"/>
      <c r="K11" s="140"/>
      <c r="L11" s="140"/>
      <c r="M11" s="31"/>
      <c r="N11" s="344"/>
      <c r="O11" s="140"/>
      <c r="P11" s="30"/>
      <c r="Q11" s="140"/>
      <c r="R11" s="140"/>
      <c r="S11" s="30"/>
      <c r="T11" s="140"/>
      <c r="U11" s="140"/>
      <c r="V11" s="31"/>
      <c r="W11" s="101"/>
      <c r="X11" s="29"/>
      <c r="Y11" s="31"/>
      <c r="Z11" s="344">
        <v>192.89</v>
      </c>
      <c r="AA11" s="140">
        <v>21.788</v>
      </c>
      <c r="AB11" s="369">
        <f>AA11/Z11*10</f>
        <v>1.1295557053242782</v>
      </c>
      <c r="AC11" s="159"/>
    </row>
    <row r="12" spans="1:29" s="165" customFormat="1" ht="12.75">
      <c r="A12" s="42" t="s">
        <v>14</v>
      </c>
      <c r="B12" s="344">
        <v>5722.22</v>
      </c>
      <c r="C12" s="140">
        <v>272.119</v>
      </c>
      <c r="D12" s="31">
        <f>C12/B12*10</f>
        <v>0.47554795166910746</v>
      </c>
      <c r="E12" s="344">
        <v>27465.78</v>
      </c>
      <c r="F12" s="140">
        <v>3512.239</v>
      </c>
      <c r="G12" s="30">
        <f>F12/E12*10</f>
        <v>1.2787690719142146</v>
      </c>
      <c r="H12" s="140">
        <v>7521.88</v>
      </c>
      <c r="I12" s="140">
        <v>706.73</v>
      </c>
      <c r="J12" s="30">
        <f>I12/H12*10</f>
        <v>0.9395656405047674</v>
      </c>
      <c r="K12" s="140">
        <v>34987.66</v>
      </c>
      <c r="L12" s="140">
        <v>4218.969</v>
      </c>
      <c r="M12" s="31">
        <f>L12/K12*10</f>
        <v>1.2058448607308976</v>
      </c>
      <c r="N12" s="344">
        <v>28335.42</v>
      </c>
      <c r="O12" s="140">
        <v>2014.201</v>
      </c>
      <c r="P12" s="30">
        <f>O12/N12*10</f>
        <v>0.7108421191568716</v>
      </c>
      <c r="Q12" s="140">
        <v>9859.7</v>
      </c>
      <c r="R12" s="140">
        <v>701.333</v>
      </c>
      <c r="S12" s="30">
        <f>R12/Q12*10</f>
        <v>0.7113127174254794</v>
      </c>
      <c r="T12" s="140">
        <v>38195.12</v>
      </c>
      <c r="U12" s="140">
        <v>2715.534</v>
      </c>
      <c r="V12" s="31">
        <f>U12/T12*10</f>
        <v>0.7109635995383703</v>
      </c>
      <c r="W12" s="101">
        <f>T12+K12+B12</f>
        <v>78905</v>
      </c>
      <c r="X12" s="29">
        <f>U12+L12+C12</f>
        <v>7206.622</v>
      </c>
      <c r="Y12" s="31">
        <f>X12/W12*10</f>
        <v>0.9133289398643939</v>
      </c>
      <c r="Z12" s="344">
        <v>86868.73</v>
      </c>
      <c r="AA12" s="140">
        <v>8092.994</v>
      </c>
      <c r="AB12" s="369">
        <f>AA12/Z12*10</f>
        <v>0.931634893246396</v>
      </c>
      <c r="AC12" s="159"/>
    </row>
    <row r="13" spans="1:29" s="165" customFormat="1" ht="12.75">
      <c r="A13" s="42" t="s">
        <v>16</v>
      </c>
      <c r="B13" s="344">
        <v>34.69</v>
      </c>
      <c r="C13" s="141">
        <v>6.784</v>
      </c>
      <c r="D13" s="31">
        <f>C13/B13*10</f>
        <v>1.9556068031132892</v>
      </c>
      <c r="E13" s="344">
        <v>27.07</v>
      </c>
      <c r="F13" s="140">
        <v>22.886</v>
      </c>
      <c r="G13" s="30">
        <f>F13/E13*10</f>
        <v>8.454377539711858</v>
      </c>
      <c r="H13" s="141">
        <v>8.78</v>
      </c>
      <c r="I13" s="141">
        <v>3.194</v>
      </c>
      <c r="J13" s="30">
        <f>I13/H13*10</f>
        <v>3.6378132118451028</v>
      </c>
      <c r="K13" s="140">
        <v>35.85</v>
      </c>
      <c r="L13" s="140">
        <v>26.08</v>
      </c>
      <c r="M13" s="31">
        <f>L13/K13*10</f>
        <v>7.274755927475592</v>
      </c>
      <c r="N13" s="344">
        <v>8658</v>
      </c>
      <c r="O13" s="140">
        <v>652.859</v>
      </c>
      <c r="P13" s="30">
        <f>O13/N13*10</f>
        <v>0.7540528990528992</v>
      </c>
      <c r="Q13" s="140">
        <v>934.08</v>
      </c>
      <c r="R13" s="140">
        <v>81.644</v>
      </c>
      <c r="S13" s="30">
        <f>R13/Q13*10</f>
        <v>0.874057896539911</v>
      </c>
      <c r="T13" s="140">
        <v>9592.08</v>
      </c>
      <c r="U13" s="140">
        <v>734.503</v>
      </c>
      <c r="V13" s="31">
        <f>U13/T13*10</f>
        <v>0.7657390263634166</v>
      </c>
      <c r="W13" s="101">
        <f>T13+K13+B13</f>
        <v>9662.62</v>
      </c>
      <c r="X13" s="29">
        <f>U13+L13+C13</f>
        <v>767.3670000000001</v>
      </c>
      <c r="Y13" s="31">
        <f>X13/W13*10</f>
        <v>0.7941603830017118</v>
      </c>
      <c r="Z13" s="344">
        <v>10471.37</v>
      </c>
      <c r="AA13" s="140">
        <v>860.292</v>
      </c>
      <c r="AB13" s="369">
        <f>AA13/Z13*10</f>
        <v>0.8215658505047573</v>
      </c>
      <c r="AC13" s="159"/>
    </row>
    <row r="14" spans="1:29" s="165" customFormat="1" ht="12.75">
      <c r="A14" s="368" t="s">
        <v>146</v>
      </c>
      <c r="B14" s="344">
        <v>708.23</v>
      </c>
      <c r="C14" s="140">
        <v>131.095</v>
      </c>
      <c r="D14" s="31">
        <f>C14/B14*10</f>
        <v>1.8510229727630854</v>
      </c>
      <c r="E14" s="344">
        <v>10361.09</v>
      </c>
      <c r="F14" s="140">
        <v>1733.767</v>
      </c>
      <c r="G14" s="30">
        <f>F14/E14*10</f>
        <v>1.673344213784457</v>
      </c>
      <c r="H14" s="140">
        <v>22219.51</v>
      </c>
      <c r="I14" s="140">
        <v>3504.543</v>
      </c>
      <c r="J14" s="30">
        <f>I14/H14*10</f>
        <v>1.5772368517577573</v>
      </c>
      <c r="K14" s="140">
        <v>32580.6</v>
      </c>
      <c r="L14" s="140">
        <v>5238.31</v>
      </c>
      <c r="M14" s="31">
        <f>L14/K14*10</f>
        <v>1.6078003474460265</v>
      </c>
      <c r="N14" s="344">
        <v>13738.78</v>
      </c>
      <c r="O14" s="140">
        <v>1404.465</v>
      </c>
      <c r="P14" s="30">
        <f>O14/N14*10</f>
        <v>1.0222632577273962</v>
      </c>
      <c r="Q14" s="140">
        <v>0.07</v>
      </c>
      <c r="R14" s="140">
        <v>0.007</v>
      </c>
      <c r="S14" s="30">
        <f>R14/Q14*10</f>
        <v>0.9999999999999999</v>
      </c>
      <c r="T14" s="140">
        <v>13738.85</v>
      </c>
      <c r="U14" s="140">
        <v>1404.472</v>
      </c>
      <c r="V14" s="31">
        <f>U14/T14*10</f>
        <v>1.0222631442951922</v>
      </c>
      <c r="W14" s="101">
        <f>T14+K14+B14</f>
        <v>47027.68</v>
      </c>
      <c r="X14" s="29">
        <f>U14+L14+C14</f>
        <v>6773.877</v>
      </c>
      <c r="Y14" s="31">
        <f>X14/W14*10</f>
        <v>1.4404021206234285</v>
      </c>
      <c r="Z14" s="344">
        <v>50034.2</v>
      </c>
      <c r="AA14" s="140">
        <v>7125.971</v>
      </c>
      <c r="AB14" s="369">
        <f>AA14/Z14*10</f>
        <v>1.424220033497088</v>
      </c>
      <c r="AC14" s="159"/>
    </row>
    <row r="15" spans="1:29" s="165" customFormat="1" ht="12.75">
      <c r="A15" s="42" t="s">
        <v>18</v>
      </c>
      <c r="B15" s="344">
        <v>11793</v>
      </c>
      <c r="C15" s="140">
        <v>1714.657</v>
      </c>
      <c r="D15" s="31">
        <f>C15/B15*10</f>
        <v>1.453961672178411</v>
      </c>
      <c r="E15" s="344">
        <v>611.56</v>
      </c>
      <c r="F15" s="140">
        <v>105.727</v>
      </c>
      <c r="G15" s="30">
        <f>F15/E15*10</f>
        <v>1.7288082935443785</v>
      </c>
      <c r="H15" s="140">
        <v>143.98</v>
      </c>
      <c r="I15" s="140">
        <v>22.725</v>
      </c>
      <c r="J15" s="30">
        <f>I15/H15*10</f>
        <v>1.5783442144742326</v>
      </c>
      <c r="K15" s="140">
        <v>755.54</v>
      </c>
      <c r="L15" s="140">
        <v>128.452</v>
      </c>
      <c r="M15" s="31">
        <f>L15/K15*10</f>
        <v>1.700135002779469</v>
      </c>
      <c r="N15" s="344"/>
      <c r="O15" s="140"/>
      <c r="P15" s="30"/>
      <c r="Q15" s="140"/>
      <c r="R15" s="140"/>
      <c r="S15" s="30"/>
      <c r="T15" s="140"/>
      <c r="U15" s="140"/>
      <c r="V15" s="31"/>
      <c r="W15" s="101">
        <f>T15+K15+B15</f>
        <v>12548.54</v>
      </c>
      <c r="X15" s="29">
        <f>U15+L15+C15</f>
        <v>1843.109</v>
      </c>
      <c r="Y15" s="31">
        <f>X15/W15*10</f>
        <v>1.4687836194489556</v>
      </c>
      <c r="Z15" s="344">
        <v>12689.67</v>
      </c>
      <c r="AA15" s="140">
        <v>1859.99</v>
      </c>
      <c r="AB15" s="369">
        <f>AA15/Z15*10</f>
        <v>1.4657512764319325</v>
      </c>
      <c r="AC15" s="164"/>
    </row>
    <row r="16" spans="1:29" s="165" customFormat="1" ht="12.75">
      <c r="A16" s="42" t="s">
        <v>20</v>
      </c>
      <c r="B16" s="344">
        <v>1256.41</v>
      </c>
      <c r="C16" s="140">
        <v>195.461</v>
      </c>
      <c r="D16" s="31">
        <f>C16/B16*10</f>
        <v>1.5557103174919016</v>
      </c>
      <c r="E16" s="344">
        <v>456.97</v>
      </c>
      <c r="F16" s="140">
        <v>77.796</v>
      </c>
      <c r="G16" s="30">
        <f>F16/E16*10</f>
        <v>1.702431231809528</v>
      </c>
      <c r="H16" s="140"/>
      <c r="I16" s="140"/>
      <c r="J16" s="30"/>
      <c r="K16" s="140">
        <v>456.97</v>
      </c>
      <c r="L16" s="140">
        <v>77.796</v>
      </c>
      <c r="M16" s="31">
        <f>L16/K16*10</f>
        <v>1.702431231809528</v>
      </c>
      <c r="N16" s="344"/>
      <c r="O16" s="140"/>
      <c r="P16" s="30"/>
      <c r="Q16" s="140"/>
      <c r="R16" s="140"/>
      <c r="S16" s="30"/>
      <c r="T16" s="140"/>
      <c r="U16" s="140"/>
      <c r="V16" s="31"/>
      <c r="W16" s="101">
        <f>T16+K16+B16</f>
        <v>1713.38</v>
      </c>
      <c r="X16" s="29">
        <f>U16+L16+C16</f>
        <v>273.257</v>
      </c>
      <c r="Y16" s="31">
        <f>X16/W16*10</f>
        <v>1.594841774737653</v>
      </c>
      <c r="Z16" s="344">
        <v>3297.95</v>
      </c>
      <c r="AA16" s="140">
        <v>458.327</v>
      </c>
      <c r="AB16" s="369">
        <f>AA16/Z16*10</f>
        <v>1.3897330159644627</v>
      </c>
      <c r="AC16" s="164"/>
    </row>
    <row r="17" spans="1:29" s="165" customFormat="1" ht="12.75">
      <c r="A17" s="42" t="s">
        <v>21</v>
      </c>
      <c r="B17" s="344">
        <v>154.53</v>
      </c>
      <c r="C17" s="140">
        <v>35.88</v>
      </c>
      <c r="D17" s="31">
        <f>C17/B17*10</f>
        <v>2.3218792467482046</v>
      </c>
      <c r="E17" s="344">
        <v>996.6</v>
      </c>
      <c r="F17" s="140">
        <v>1025.27</v>
      </c>
      <c r="G17" s="30">
        <f>F17/E17*10</f>
        <v>10.2876781055589</v>
      </c>
      <c r="H17" s="141">
        <v>2.86</v>
      </c>
      <c r="I17" s="141">
        <v>1.141</v>
      </c>
      <c r="J17" s="30">
        <f>I17/H17*10</f>
        <v>3.98951048951049</v>
      </c>
      <c r="K17" s="140">
        <v>999.46</v>
      </c>
      <c r="L17" s="140">
        <v>1026.411</v>
      </c>
      <c r="M17" s="31">
        <f>L17/K17*10</f>
        <v>10.269655614031576</v>
      </c>
      <c r="N17" s="344"/>
      <c r="O17" s="140"/>
      <c r="P17" s="30"/>
      <c r="Q17" s="140"/>
      <c r="R17" s="140"/>
      <c r="S17" s="30"/>
      <c r="T17" s="140"/>
      <c r="U17" s="140"/>
      <c r="V17" s="31"/>
      <c r="W17" s="101">
        <f>T17+K17+B17</f>
        <v>1153.99</v>
      </c>
      <c r="X17" s="29">
        <f>U17+L17+C17</f>
        <v>1062.2910000000002</v>
      </c>
      <c r="Y17" s="31">
        <f>X17/W17*10</f>
        <v>9.20537439665855</v>
      </c>
      <c r="Z17" s="344">
        <v>4458.69</v>
      </c>
      <c r="AA17" s="140">
        <v>1448.753</v>
      </c>
      <c r="AB17" s="369">
        <f>AA17/Z17*10</f>
        <v>3.2492794968925853</v>
      </c>
      <c r="AC17" s="159"/>
    </row>
    <row r="18" spans="1:29" s="165" customFormat="1" ht="12.75">
      <c r="A18" s="42" t="s">
        <v>23</v>
      </c>
      <c r="B18" s="344">
        <v>161.17</v>
      </c>
      <c r="C18" s="140">
        <v>31.228</v>
      </c>
      <c r="D18" s="31">
        <f>C18/B18*10</f>
        <v>1.9375814357510706</v>
      </c>
      <c r="E18" s="344"/>
      <c r="F18" s="140"/>
      <c r="G18" s="30"/>
      <c r="H18" s="140"/>
      <c r="I18" s="140"/>
      <c r="J18" s="30"/>
      <c r="K18" s="140"/>
      <c r="L18" s="140"/>
      <c r="M18" s="31"/>
      <c r="N18" s="344"/>
      <c r="O18" s="140"/>
      <c r="P18" s="30"/>
      <c r="Q18" s="140"/>
      <c r="R18" s="140"/>
      <c r="S18" s="30"/>
      <c r="T18" s="140"/>
      <c r="U18" s="140"/>
      <c r="V18" s="31"/>
      <c r="W18" s="101">
        <f>T18+K18+B18</f>
        <v>161.17</v>
      </c>
      <c r="X18" s="29">
        <f>U18+L18+C18</f>
        <v>31.228</v>
      </c>
      <c r="Y18" s="31">
        <f>X18/W18*10</f>
        <v>1.9375814357510706</v>
      </c>
      <c r="Z18" s="344">
        <v>561.88</v>
      </c>
      <c r="AA18" s="140">
        <v>78.207</v>
      </c>
      <c r="AB18" s="369">
        <f>AA18/Z18*10</f>
        <v>1.391880828646686</v>
      </c>
      <c r="AC18" s="159"/>
    </row>
    <row r="19" spans="1:29" s="165" customFormat="1" ht="12.75">
      <c r="A19" s="42" t="s">
        <v>40</v>
      </c>
      <c r="B19" s="344">
        <v>154.84</v>
      </c>
      <c r="C19" s="140">
        <v>60.069</v>
      </c>
      <c r="D19" s="31">
        <f>C19/B19*10</f>
        <v>3.879423921467321</v>
      </c>
      <c r="E19" s="344">
        <v>126.36</v>
      </c>
      <c r="F19" s="140">
        <v>63.524</v>
      </c>
      <c r="G19" s="30">
        <f>F19/E19*10</f>
        <v>5.027223805001583</v>
      </c>
      <c r="H19" s="140">
        <v>56.86</v>
      </c>
      <c r="I19" s="140">
        <v>17.229</v>
      </c>
      <c r="J19" s="30">
        <f>I19/H19*10</f>
        <v>3.0300738656348924</v>
      </c>
      <c r="K19" s="140">
        <v>183.22</v>
      </c>
      <c r="L19" s="140">
        <v>80.753</v>
      </c>
      <c r="M19" s="31">
        <f>L19/K19*10</f>
        <v>4.40743368627879</v>
      </c>
      <c r="N19" s="344"/>
      <c r="O19" s="140"/>
      <c r="P19" s="30"/>
      <c r="Q19" s="140"/>
      <c r="R19" s="140"/>
      <c r="S19" s="30"/>
      <c r="T19" s="140"/>
      <c r="U19" s="140"/>
      <c r="V19" s="31"/>
      <c r="W19" s="101">
        <f>T19+K19+B19</f>
        <v>338.06</v>
      </c>
      <c r="X19" s="29">
        <f>U19+L19+C19</f>
        <v>140.822</v>
      </c>
      <c r="Y19" s="31">
        <f>X19/W19*10</f>
        <v>4.165591906762113</v>
      </c>
      <c r="Z19" s="344">
        <v>2706.19</v>
      </c>
      <c r="AA19" s="140">
        <v>413.354</v>
      </c>
      <c r="AB19" s="369">
        <f>AA19/Z19*10</f>
        <v>1.5274389455285844</v>
      </c>
      <c r="AC19" s="159"/>
    </row>
    <row r="20" spans="1:29" s="165" customFormat="1" ht="12.75">
      <c r="A20" s="42" t="s">
        <v>26</v>
      </c>
      <c r="B20" s="344"/>
      <c r="C20" s="140"/>
      <c r="D20" s="31"/>
      <c r="E20" s="344">
        <v>1425.96</v>
      </c>
      <c r="F20" s="140">
        <v>221.792</v>
      </c>
      <c r="G20" s="30">
        <f>F20/E20*10</f>
        <v>1.5553872478891415</v>
      </c>
      <c r="H20" s="140">
        <v>304.73</v>
      </c>
      <c r="I20" s="140">
        <v>51.98</v>
      </c>
      <c r="J20" s="30">
        <f>I20/H20*10</f>
        <v>1.705772323040068</v>
      </c>
      <c r="K20" s="140">
        <v>1730.69</v>
      </c>
      <c r="L20" s="140">
        <v>273.772</v>
      </c>
      <c r="M20" s="31">
        <f>L20/K20*10</f>
        <v>1.5818661920967936</v>
      </c>
      <c r="N20" s="344"/>
      <c r="O20" s="140"/>
      <c r="P20" s="30"/>
      <c r="Q20" s="140"/>
      <c r="R20" s="140"/>
      <c r="S20" s="30"/>
      <c r="T20" s="140"/>
      <c r="U20" s="140"/>
      <c r="V20" s="31"/>
      <c r="W20" s="101">
        <f>T20+K20+B20</f>
        <v>1730.69</v>
      </c>
      <c r="X20" s="29">
        <f>U20+L20+C20</f>
        <v>273.772</v>
      </c>
      <c r="Y20" s="31">
        <f>X20/W20*10</f>
        <v>1.5818661920967936</v>
      </c>
      <c r="Z20" s="344">
        <v>1996.62</v>
      </c>
      <c r="AA20" s="140">
        <v>305.634</v>
      </c>
      <c r="AB20" s="369">
        <f>AA20/Z20*10</f>
        <v>1.5307569792950089</v>
      </c>
      <c r="AC20" s="164"/>
    </row>
    <row r="21" spans="1:29" s="165" customFormat="1" ht="12.75">
      <c r="A21" s="42" t="s">
        <v>44</v>
      </c>
      <c r="B21" s="344">
        <v>215.77</v>
      </c>
      <c r="C21" s="140">
        <v>33.767</v>
      </c>
      <c r="D21" s="31">
        <f>C21/B21*10</f>
        <v>1.5649534226259443</v>
      </c>
      <c r="E21" s="344">
        <v>8992.2</v>
      </c>
      <c r="F21" s="140">
        <v>1539.303</v>
      </c>
      <c r="G21" s="30">
        <f>F21/E21*10</f>
        <v>1.7118202442116501</v>
      </c>
      <c r="H21" s="140">
        <v>11494.78</v>
      </c>
      <c r="I21" s="140">
        <v>1620.56</v>
      </c>
      <c r="J21" s="30">
        <f>I21/H21*10</f>
        <v>1.4098225455380615</v>
      </c>
      <c r="K21" s="140">
        <v>20486.98</v>
      </c>
      <c r="L21" s="140">
        <v>3159.863</v>
      </c>
      <c r="M21" s="31">
        <f>L21/K21*10</f>
        <v>1.5423761823362936</v>
      </c>
      <c r="N21" s="348">
        <v>2.11</v>
      </c>
      <c r="O21" s="150">
        <v>0.252</v>
      </c>
      <c r="P21" s="30">
        <f>O21/N21*10</f>
        <v>1.194312796208531</v>
      </c>
      <c r="Q21" s="140">
        <v>1428.04</v>
      </c>
      <c r="R21" s="140">
        <v>106.237</v>
      </c>
      <c r="S21" s="30">
        <f>R21/Q21*10</f>
        <v>0.7439357440968041</v>
      </c>
      <c r="T21" s="140">
        <v>1430.15</v>
      </c>
      <c r="U21" s="140">
        <v>106.489</v>
      </c>
      <c r="V21" s="31">
        <f>U21/T21*10</f>
        <v>0.7446002167604797</v>
      </c>
      <c r="W21" s="101">
        <f>T21+K21+B21</f>
        <v>22132.9</v>
      </c>
      <c r="X21" s="29">
        <f>U21+L21+C21</f>
        <v>3300.1189999999997</v>
      </c>
      <c r="Y21" s="31">
        <f>X21/W21*10</f>
        <v>1.4910468126635008</v>
      </c>
      <c r="Z21" s="344">
        <v>26796.19</v>
      </c>
      <c r="AA21" s="140">
        <v>3891.231</v>
      </c>
      <c r="AB21" s="369">
        <f>AA21/Z21*10</f>
        <v>1.4521583105657931</v>
      </c>
      <c r="AC21" s="164"/>
    </row>
    <row r="22" spans="1:29" s="165" customFormat="1" ht="12.75">
      <c r="A22" s="42" t="s">
        <v>33</v>
      </c>
      <c r="B22" s="344">
        <v>2384.58</v>
      </c>
      <c r="C22" s="140">
        <v>350.576</v>
      </c>
      <c r="D22" s="31">
        <f>C22/B22*10</f>
        <v>1.4701792349176794</v>
      </c>
      <c r="E22" s="344">
        <v>1080.02</v>
      </c>
      <c r="F22" s="140">
        <v>205.374</v>
      </c>
      <c r="G22" s="30">
        <f>F22/E22*10</f>
        <v>1.901575896742653</v>
      </c>
      <c r="H22" s="140">
        <v>233.54</v>
      </c>
      <c r="I22" s="140">
        <v>32.46</v>
      </c>
      <c r="J22" s="30">
        <f>I22/H22*10</f>
        <v>1.389911792412435</v>
      </c>
      <c r="K22" s="140">
        <v>1313.56</v>
      </c>
      <c r="L22" s="140">
        <v>237.834</v>
      </c>
      <c r="M22" s="31">
        <f>L22/K22*10</f>
        <v>1.8106062912999787</v>
      </c>
      <c r="N22" s="344"/>
      <c r="O22" s="140"/>
      <c r="P22" s="30"/>
      <c r="Q22" s="140"/>
      <c r="R22" s="140"/>
      <c r="S22" s="30"/>
      <c r="T22" s="140"/>
      <c r="U22" s="140"/>
      <c r="V22" s="31"/>
      <c r="W22" s="101">
        <f>T22+K22+B22</f>
        <v>3698.14</v>
      </c>
      <c r="X22" s="29">
        <f>U22+L22+C22</f>
        <v>588.4100000000001</v>
      </c>
      <c r="Y22" s="31">
        <f>X22/W22*10</f>
        <v>1.5910971461329213</v>
      </c>
      <c r="Z22" s="344">
        <v>3812.51</v>
      </c>
      <c r="AA22" s="140">
        <v>601.253</v>
      </c>
      <c r="AB22" s="369">
        <f>AA22/Z22*10</f>
        <v>1.577052912648098</v>
      </c>
      <c r="AC22" s="159"/>
    </row>
    <row r="23" spans="1:29" s="165" customFormat="1" ht="12.75">
      <c r="A23" s="42" t="s">
        <v>32</v>
      </c>
      <c r="B23" s="344">
        <v>543.88</v>
      </c>
      <c r="C23" s="140">
        <v>90.809</v>
      </c>
      <c r="D23" s="31">
        <f>C23/B23*10</f>
        <v>1.6696513936897843</v>
      </c>
      <c r="E23" s="344">
        <v>839.45</v>
      </c>
      <c r="F23" s="140">
        <v>140.11</v>
      </c>
      <c r="G23" s="30">
        <f>F23/E23*10</f>
        <v>1.6690690332956104</v>
      </c>
      <c r="H23" s="140">
        <v>306.67</v>
      </c>
      <c r="I23" s="140">
        <v>55.003</v>
      </c>
      <c r="J23" s="30">
        <f>I23/H23*10</f>
        <v>1.7935565917761762</v>
      </c>
      <c r="K23" s="140">
        <v>1146.12</v>
      </c>
      <c r="L23" s="140">
        <v>195.113</v>
      </c>
      <c r="M23" s="31">
        <f>L23/K23*10</f>
        <v>1.702378459498133</v>
      </c>
      <c r="N23" s="344">
        <v>34470.18</v>
      </c>
      <c r="O23" s="140">
        <v>2218.15</v>
      </c>
      <c r="P23" s="30">
        <f>O23/N23*10</f>
        <v>0.6434982352862677</v>
      </c>
      <c r="Q23" s="140">
        <v>1945.03</v>
      </c>
      <c r="R23" s="140">
        <v>145.128</v>
      </c>
      <c r="S23" s="30">
        <f>R23/Q23*10</f>
        <v>0.7461478743258458</v>
      </c>
      <c r="T23" s="140">
        <v>36415.21</v>
      </c>
      <c r="U23" s="140">
        <v>2363.278</v>
      </c>
      <c r="V23" s="31">
        <f>U23/T23*10</f>
        <v>0.6489810164488958</v>
      </c>
      <c r="W23" s="101">
        <f>T23+K23+B23</f>
        <v>38105.21</v>
      </c>
      <c r="X23" s="29">
        <f>U23+L23+C23</f>
        <v>2649.2</v>
      </c>
      <c r="Y23" s="31">
        <f>X23/W23*10</f>
        <v>0.695233014068155</v>
      </c>
      <c r="Z23" s="344">
        <v>38485.2</v>
      </c>
      <c r="AA23" s="140">
        <v>2685.179</v>
      </c>
      <c r="AB23" s="369">
        <f>AA23/Z23*10</f>
        <v>0.6977173043143858</v>
      </c>
      <c r="AC23" s="159"/>
    </row>
    <row r="24" spans="1:29" s="165" customFormat="1" ht="12.75">
      <c r="A24" s="42" t="s">
        <v>99</v>
      </c>
      <c r="B24" s="344"/>
      <c r="C24" s="140"/>
      <c r="D24" s="31"/>
      <c r="E24" s="344"/>
      <c r="F24" s="140"/>
      <c r="G24" s="30"/>
      <c r="H24" s="140"/>
      <c r="I24" s="140"/>
      <c r="J24" s="30"/>
      <c r="K24" s="140"/>
      <c r="L24" s="140"/>
      <c r="M24" s="31"/>
      <c r="N24" s="344">
        <v>253.5</v>
      </c>
      <c r="O24" s="140">
        <v>23.29</v>
      </c>
      <c r="P24" s="30">
        <f>O24/N24*10</f>
        <v>0.9187376725838264</v>
      </c>
      <c r="Q24" s="140"/>
      <c r="R24" s="140"/>
      <c r="S24" s="30"/>
      <c r="T24" s="140">
        <v>253.5</v>
      </c>
      <c r="U24" s="140">
        <v>23.29</v>
      </c>
      <c r="V24" s="31">
        <f>U24/T24*10</f>
        <v>0.9187376725838264</v>
      </c>
      <c r="W24" s="101">
        <f>T24+K24+B24</f>
        <v>253.5</v>
      </c>
      <c r="X24" s="29">
        <f>U24+L24+C24</f>
        <v>23.29</v>
      </c>
      <c r="Y24" s="31">
        <f>X24/W24*10</f>
        <v>0.9187376725838264</v>
      </c>
      <c r="Z24" s="344">
        <v>303.76</v>
      </c>
      <c r="AA24" s="140">
        <v>28.856</v>
      </c>
      <c r="AB24" s="369">
        <f>AA24/Z24*10</f>
        <v>0.9499604951277325</v>
      </c>
      <c r="AC24" s="159"/>
    </row>
    <row r="25" spans="1:29" s="165" customFormat="1" ht="12.75">
      <c r="A25" s="42" t="s">
        <v>109</v>
      </c>
      <c r="B25" s="344"/>
      <c r="C25" s="140"/>
      <c r="D25" s="31"/>
      <c r="E25" s="344">
        <v>10.18</v>
      </c>
      <c r="F25" s="141">
        <v>5.1</v>
      </c>
      <c r="G25" s="30">
        <f>F25/E25*10</f>
        <v>5.009823182711198</v>
      </c>
      <c r="H25" s="141">
        <v>3.73</v>
      </c>
      <c r="I25" s="150">
        <v>0.781</v>
      </c>
      <c r="J25" s="30">
        <f>I25/H25*10</f>
        <v>2.093833780160858</v>
      </c>
      <c r="K25" s="140">
        <v>13.91</v>
      </c>
      <c r="L25" s="141">
        <v>5.881</v>
      </c>
      <c r="M25" s="31">
        <f>L25/K25*10</f>
        <v>4.227893601725378</v>
      </c>
      <c r="N25" s="344"/>
      <c r="O25" s="140"/>
      <c r="P25" s="30"/>
      <c r="Q25" s="140"/>
      <c r="R25" s="140"/>
      <c r="S25" s="30"/>
      <c r="T25" s="140"/>
      <c r="U25" s="140"/>
      <c r="V25" s="31"/>
      <c r="W25" s="101">
        <f>T25+K25+B25</f>
        <v>13.91</v>
      </c>
      <c r="X25" s="72">
        <f>U25+L25+C25</f>
        <v>5.881</v>
      </c>
      <c r="Y25" s="31">
        <f>X25/W25*10</f>
        <v>4.227893601725378</v>
      </c>
      <c r="Z25" s="344">
        <v>20.66</v>
      </c>
      <c r="AA25" s="141">
        <v>6.54</v>
      </c>
      <c r="AB25" s="369">
        <f>AA25/Z25*10</f>
        <v>3.1655372700871247</v>
      </c>
      <c r="AC25" s="159"/>
    </row>
    <row r="26" spans="1:29" s="165" customFormat="1" ht="12.75">
      <c r="A26" s="42" t="s">
        <v>15</v>
      </c>
      <c r="B26" s="344">
        <v>565.85</v>
      </c>
      <c r="C26" s="140">
        <v>145.802</v>
      </c>
      <c r="D26" s="31">
        <f>C26/B26*10</f>
        <v>2.5766899354952724</v>
      </c>
      <c r="E26" s="344">
        <v>6617.64</v>
      </c>
      <c r="F26" s="140">
        <v>1183.141</v>
      </c>
      <c r="G26" s="30">
        <f>F26/E26*10</f>
        <v>1.7878594181611571</v>
      </c>
      <c r="H26" s="140">
        <v>1846.49</v>
      </c>
      <c r="I26" s="140">
        <v>270.518</v>
      </c>
      <c r="J26" s="30">
        <f>I26/H26*10</f>
        <v>1.4650390741352508</v>
      </c>
      <c r="K26" s="140">
        <v>8464.13</v>
      </c>
      <c r="L26" s="140">
        <v>1453.659</v>
      </c>
      <c r="M26" s="31">
        <f>L26/K26*10</f>
        <v>1.7174346329746828</v>
      </c>
      <c r="N26" s="344">
        <v>117057.19</v>
      </c>
      <c r="O26" s="140">
        <v>10143.576</v>
      </c>
      <c r="P26" s="30">
        <f>O26/N26*10</f>
        <v>0.8665487357077339</v>
      </c>
      <c r="Q26" s="140">
        <v>6802.82</v>
      </c>
      <c r="R26" s="140">
        <v>1066.051</v>
      </c>
      <c r="S26" s="30">
        <f>R26/Q26*10</f>
        <v>1.5670721847704332</v>
      </c>
      <c r="T26" s="140">
        <v>123860.01</v>
      </c>
      <c r="U26" s="140">
        <v>11209.627</v>
      </c>
      <c r="V26" s="31">
        <f>U26/T26*10</f>
        <v>0.9050239056173176</v>
      </c>
      <c r="W26" s="101">
        <f>T26+K26+B26</f>
        <v>132889.99</v>
      </c>
      <c r="X26" s="29">
        <f>U26+L26+C26</f>
        <v>12809.088</v>
      </c>
      <c r="Y26" s="31">
        <f>X26/W26*10</f>
        <v>0.9638865952206032</v>
      </c>
      <c r="Z26" s="344">
        <v>147748.69</v>
      </c>
      <c r="AA26" s="140">
        <v>14510.902</v>
      </c>
      <c r="AB26" s="369">
        <f>AA26/Z26*10</f>
        <v>0.9821340547926347</v>
      </c>
      <c r="AC26" s="159"/>
    </row>
    <row r="27" spans="1:29" s="165" customFormat="1" ht="12.75">
      <c r="A27" s="42" t="s">
        <v>28</v>
      </c>
      <c r="B27" s="344">
        <v>3531.29</v>
      </c>
      <c r="C27" s="140">
        <v>128.952</v>
      </c>
      <c r="D27" s="31">
        <f>C27/B27*10</f>
        <v>0.36516966887454727</v>
      </c>
      <c r="E27" s="344">
        <v>185.02</v>
      </c>
      <c r="F27" s="140">
        <v>36.109</v>
      </c>
      <c r="G27" s="30">
        <f>F27/E27*10</f>
        <v>1.951626851151227</v>
      </c>
      <c r="H27" s="140">
        <v>214.35</v>
      </c>
      <c r="I27" s="140">
        <v>24.838</v>
      </c>
      <c r="J27" s="30">
        <f>I27/H27*10</f>
        <v>1.1587590389549802</v>
      </c>
      <c r="K27" s="140">
        <v>399.37</v>
      </c>
      <c r="L27" s="140">
        <v>60.947</v>
      </c>
      <c r="M27" s="31">
        <f>L27/K27*10</f>
        <v>1.526078573753662</v>
      </c>
      <c r="N27" s="344">
        <v>3492.67</v>
      </c>
      <c r="O27" s="140">
        <v>320.823</v>
      </c>
      <c r="P27" s="30">
        <f>O27/N27*10</f>
        <v>0.9185608717685896</v>
      </c>
      <c r="Q27" s="140">
        <v>245.78</v>
      </c>
      <c r="R27" s="140">
        <v>20.711</v>
      </c>
      <c r="S27" s="30">
        <f>R27/Q27*10</f>
        <v>0.8426641712100251</v>
      </c>
      <c r="T27" s="140">
        <v>3738.45</v>
      </c>
      <c r="U27" s="140">
        <v>341.534</v>
      </c>
      <c r="V27" s="31">
        <f>U27/T27*10</f>
        <v>0.9135711324211906</v>
      </c>
      <c r="W27" s="101">
        <f>T27+K27+B27</f>
        <v>7669.11</v>
      </c>
      <c r="X27" s="29">
        <f>U27+L27+C27</f>
        <v>531.433</v>
      </c>
      <c r="Y27" s="31">
        <f>X27/W27*10</f>
        <v>0.6929526372682098</v>
      </c>
      <c r="Z27" s="344">
        <v>13344.28</v>
      </c>
      <c r="AA27" s="140">
        <v>1273.844</v>
      </c>
      <c r="AB27" s="369">
        <f>AA27/Z27*10</f>
        <v>0.9545992739960492</v>
      </c>
      <c r="AC27" s="159"/>
    </row>
    <row r="28" spans="1:29" s="165" customFormat="1" ht="12.75">
      <c r="A28" s="42" t="s">
        <v>86</v>
      </c>
      <c r="B28" s="344"/>
      <c r="C28" s="140"/>
      <c r="D28" s="31"/>
      <c r="E28" s="346">
        <v>0.59</v>
      </c>
      <c r="F28" s="141">
        <v>1.621</v>
      </c>
      <c r="G28" s="30">
        <f>F28/E28*10</f>
        <v>27.474576271186443</v>
      </c>
      <c r="H28" s="140"/>
      <c r="I28" s="370"/>
      <c r="J28" s="30"/>
      <c r="K28" s="150">
        <v>0.59</v>
      </c>
      <c r="L28" s="141">
        <v>1.621</v>
      </c>
      <c r="M28" s="31">
        <f>L28/K28*10</f>
        <v>27.474576271186443</v>
      </c>
      <c r="N28" s="344"/>
      <c r="O28" s="140"/>
      <c r="P28" s="30"/>
      <c r="Q28" s="140"/>
      <c r="R28" s="140"/>
      <c r="S28" s="30"/>
      <c r="T28" s="140"/>
      <c r="U28" s="140"/>
      <c r="V28" s="31"/>
      <c r="W28" s="185">
        <f>T28+K28+B28</f>
        <v>0.59</v>
      </c>
      <c r="X28" s="72">
        <f>U28+L28+C28</f>
        <v>1.621</v>
      </c>
      <c r="Y28" s="31">
        <f>X28/W28*10</f>
        <v>27.474576271186443</v>
      </c>
      <c r="Z28" s="344">
        <v>79.82</v>
      </c>
      <c r="AA28" s="140">
        <v>10.115</v>
      </c>
      <c r="AB28" s="369">
        <f>AA28/Z28*10</f>
        <v>1.2672262590829366</v>
      </c>
      <c r="AC28" s="164"/>
    </row>
    <row r="29" spans="1:29" s="165" customFormat="1" ht="12.75">
      <c r="A29" s="42" t="s">
        <v>45</v>
      </c>
      <c r="B29" s="344">
        <v>657</v>
      </c>
      <c r="C29" s="140">
        <v>97.684</v>
      </c>
      <c r="D29" s="31">
        <f>C29/B29*10</f>
        <v>1.4868188736681887</v>
      </c>
      <c r="E29" s="344">
        <v>1141.85</v>
      </c>
      <c r="F29" s="140">
        <v>186.036</v>
      </c>
      <c r="G29" s="30">
        <f>F29/E29*10</f>
        <v>1.6292507772474494</v>
      </c>
      <c r="H29" s="140">
        <v>2524.9</v>
      </c>
      <c r="I29" s="140">
        <v>372.157</v>
      </c>
      <c r="J29" s="30">
        <f>I29/H29*10</f>
        <v>1.4739474830686363</v>
      </c>
      <c r="K29" s="140">
        <v>3666.75</v>
      </c>
      <c r="L29" s="140">
        <v>558.193</v>
      </c>
      <c r="M29" s="31">
        <f>L29/K29*10</f>
        <v>1.522309947501193</v>
      </c>
      <c r="N29" s="344">
        <v>1001.38</v>
      </c>
      <c r="O29" s="140">
        <v>75.911</v>
      </c>
      <c r="P29" s="30">
        <f>O29/N29*10</f>
        <v>0.7580638718568377</v>
      </c>
      <c r="Q29" s="140">
        <v>5.6</v>
      </c>
      <c r="R29" s="140">
        <v>0.536</v>
      </c>
      <c r="S29" s="30">
        <f>R29/Q29*10</f>
        <v>0.9571428571428573</v>
      </c>
      <c r="T29" s="140">
        <v>1006.98</v>
      </c>
      <c r="U29" s="140">
        <v>76.447</v>
      </c>
      <c r="V29" s="31">
        <f>U29/T29*10</f>
        <v>0.7591709865141314</v>
      </c>
      <c r="W29" s="101">
        <f>T29+K29+B29</f>
        <v>5330.73</v>
      </c>
      <c r="X29" s="29">
        <f>U29+L29+C29</f>
        <v>732.324</v>
      </c>
      <c r="Y29" s="31">
        <f>X29/W29*10</f>
        <v>1.3737780754230657</v>
      </c>
      <c r="Z29" s="344">
        <v>19243.1</v>
      </c>
      <c r="AA29" s="140">
        <v>2311.07</v>
      </c>
      <c r="AB29" s="369">
        <f>AA29/Z29*10</f>
        <v>1.2009863275667645</v>
      </c>
      <c r="AC29" s="159"/>
    </row>
    <row r="30" spans="1:29" s="165" customFormat="1" ht="12.75">
      <c r="A30" s="42" t="s">
        <v>19</v>
      </c>
      <c r="B30" s="344"/>
      <c r="C30" s="140"/>
      <c r="D30" s="31"/>
      <c r="E30" s="344">
        <v>246.77</v>
      </c>
      <c r="F30" s="140">
        <v>447.72</v>
      </c>
      <c r="G30" s="30">
        <f>F30/E30*10</f>
        <v>18.143210276775946</v>
      </c>
      <c r="H30" s="325">
        <v>0.02</v>
      </c>
      <c r="I30" s="325">
        <v>0.009</v>
      </c>
      <c r="J30" s="30">
        <f>I30/H30*10</f>
        <v>4.5</v>
      </c>
      <c r="K30" s="140">
        <v>246.79</v>
      </c>
      <c r="L30" s="140">
        <v>447.729</v>
      </c>
      <c r="M30" s="31">
        <f>L30/K30*10</f>
        <v>18.14210462336399</v>
      </c>
      <c r="N30" s="344"/>
      <c r="O30" s="140"/>
      <c r="P30" s="30"/>
      <c r="Q30" s="140"/>
      <c r="R30" s="140"/>
      <c r="S30" s="30"/>
      <c r="T30" s="140"/>
      <c r="U30" s="140"/>
      <c r="V30" s="31"/>
      <c r="W30" s="101">
        <f>T30+K30+B30</f>
        <v>246.79</v>
      </c>
      <c r="X30" s="29">
        <f>U30+L30+C30</f>
        <v>447.729</v>
      </c>
      <c r="Y30" s="31">
        <f>X30/W30*10</f>
        <v>18.14210462336399</v>
      </c>
      <c r="Z30" s="344">
        <v>1321.78</v>
      </c>
      <c r="AA30" s="140">
        <v>573.446</v>
      </c>
      <c r="AB30" s="369">
        <f>AA30/Z30*10</f>
        <v>4.33843756147014</v>
      </c>
      <c r="AC30" s="159"/>
    </row>
    <row r="31" spans="1:29" s="165" customFormat="1" ht="12.75">
      <c r="A31" s="42" t="s">
        <v>47</v>
      </c>
      <c r="B31" s="344">
        <v>13790.74</v>
      </c>
      <c r="C31" s="140">
        <v>2196.491</v>
      </c>
      <c r="D31" s="31">
        <f>C31/B31*10</f>
        <v>1.5927288890951465</v>
      </c>
      <c r="E31" s="344">
        <v>1106.49</v>
      </c>
      <c r="F31" s="140">
        <v>356.162</v>
      </c>
      <c r="G31" s="30">
        <f>F31/E31*10</f>
        <v>3.218845177091523</v>
      </c>
      <c r="H31" s="140">
        <v>91.24</v>
      </c>
      <c r="I31" s="140">
        <v>18.521</v>
      </c>
      <c r="J31" s="30">
        <f>I31/H31*10</f>
        <v>2.029921087242438</v>
      </c>
      <c r="K31" s="140">
        <v>1197.73</v>
      </c>
      <c r="L31" s="140">
        <v>374.683</v>
      </c>
      <c r="M31" s="31">
        <f>L31/K31*10</f>
        <v>3.1282759887453766</v>
      </c>
      <c r="N31" s="344"/>
      <c r="O31" s="140"/>
      <c r="P31" s="30"/>
      <c r="Q31" s="140"/>
      <c r="R31" s="140"/>
      <c r="S31" s="30"/>
      <c r="T31" s="140"/>
      <c r="U31" s="140"/>
      <c r="V31" s="31"/>
      <c r="W31" s="101">
        <f>T31+K31+B31</f>
        <v>14988.47</v>
      </c>
      <c r="X31" s="29">
        <f>U31+L31+C31</f>
        <v>2571.174</v>
      </c>
      <c r="Y31" s="31">
        <f>X31/W31*10</f>
        <v>1.7154345973938634</v>
      </c>
      <c r="Z31" s="344">
        <v>15807.41</v>
      </c>
      <c r="AA31" s="140">
        <v>2668.09</v>
      </c>
      <c r="AB31" s="369">
        <f>AA31/Z31*10</f>
        <v>1.687872965906496</v>
      </c>
      <c r="AC31" s="159"/>
    </row>
    <row r="32" spans="1:29" s="165" customFormat="1" ht="12.75">
      <c r="A32" s="42" t="s">
        <v>50</v>
      </c>
      <c r="B32" s="344">
        <v>3686.01</v>
      </c>
      <c r="C32" s="140">
        <v>177.695</v>
      </c>
      <c r="D32" s="31">
        <f>C32/B32*10</f>
        <v>0.4820795385796566</v>
      </c>
      <c r="E32" s="344">
        <v>17419.96</v>
      </c>
      <c r="F32" s="140">
        <v>2262.765</v>
      </c>
      <c r="G32" s="30">
        <f>F32/E32*10</f>
        <v>1.298949595751081</v>
      </c>
      <c r="H32" s="140">
        <v>7824.08</v>
      </c>
      <c r="I32" s="140">
        <v>789.365</v>
      </c>
      <c r="J32" s="30">
        <f>I32/H32*10</f>
        <v>1.0088917802476458</v>
      </c>
      <c r="K32" s="140">
        <v>25244.04</v>
      </c>
      <c r="L32" s="140">
        <v>3052.13</v>
      </c>
      <c r="M32" s="31">
        <f>L32/K32*10</f>
        <v>1.2090497400574551</v>
      </c>
      <c r="N32" s="344">
        <v>37408.07</v>
      </c>
      <c r="O32" s="140">
        <v>2275.997</v>
      </c>
      <c r="P32" s="30">
        <f>O32/N32*10</f>
        <v>0.6084240646470133</v>
      </c>
      <c r="Q32" s="140">
        <v>6105.86</v>
      </c>
      <c r="R32" s="140">
        <v>403.283</v>
      </c>
      <c r="S32" s="30">
        <f>R32/Q32*10</f>
        <v>0.6604851732597866</v>
      </c>
      <c r="T32" s="140">
        <v>43513.93</v>
      </c>
      <c r="U32" s="140">
        <v>2679.28</v>
      </c>
      <c r="V32" s="31">
        <f>U32/T32*10</f>
        <v>0.6157292618708539</v>
      </c>
      <c r="W32" s="101">
        <f>T32+K32+B32</f>
        <v>72443.98</v>
      </c>
      <c r="X32" s="29">
        <f>U32+L32+C32</f>
        <v>5909.105</v>
      </c>
      <c r="Y32" s="31">
        <f>X32/W32*10</f>
        <v>0.8156792324220729</v>
      </c>
      <c r="Z32" s="344">
        <v>90280.43</v>
      </c>
      <c r="AA32" s="140">
        <v>8047.216</v>
      </c>
      <c r="AB32" s="369">
        <f>AA32/Z32*10</f>
        <v>0.8913577394347814</v>
      </c>
      <c r="AC32" s="159"/>
    </row>
    <row r="33" spans="1:29" s="165" customFormat="1" ht="13.5" thickBot="1">
      <c r="A33" s="43" t="s">
        <v>49</v>
      </c>
      <c r="B33" s="345">
        <v>32.04</v>
      </c>
      <c r="C33" s="144">
        <v>6.539</v>
      </c>
      <c r="D33" s="37">
        <f>C33/B33*10</f>
        <v>2.0408863920099876</v>
      </c>
      <c r="E33" s="345">
        <v>482.98</v>
      </c>
      <c r="F33" s="143">
        <v>36.185</v>
      </c>
      <c r="G33" s="36">
        <f>F33/E33*10</f>
        <v>0.7492028655430867</v>
      </c>
      <c r="H33" s="143">
        <v>254.07</v>
      </c>
      <c r="I33" s="143">
        <v>17.679</v>
      </c>
      <c r="J33" s="36">
        <f>I33/H33*10</f>
        <v>0.6958318573621443</v>
      </c>
      <c r="K33" s="143">
        <v>737.05</v>
      </c>
      <c r="L33" s="143">
        <v>53.864</v>
      </c>
      <c r="M33" s="37">
        <f>L33/K33*10</f>
        <v>0.73080523709382</v>
      </c>
      <c r="N33" s="345"/>
      <c r="O33" s="143"/>
      <c r="P33" s="36"/>
      <c r="Q33" s="143"/>
      <c r="R33" s="143"/>
      <c r="S33" s="36"/>
      <c r="T33" s="143"/>
      <c r="U33" s="143"/>
      <c r="V33" s="37"/>
      <c r="W33" s="104">
        <f>T33+K33+B33</f>
        <v>769.0899999999999</v>
      </c>
      <c r="X33" s="35">
        <f>U33+L33+C33</f>
        <v>60.403</v>
      </c>
      <c r="Y33" s="37">
        <f>X33/W33*10</f>
        <v>0.7853827250386822</v>
      </c>
      <c r="Z33" s="345">
        <v>6966.8</v>
      </c>
      <c r="AA33" s="143">
        <v>589.104</v>
      </c>
      <c r="AB33" s="371">
        <f>AA33/Z33*10</f>
        <v>0.8455876442556123</v>
      </c>
      <c r="AC33" s="164"/>
    </row>
    <row r="34" spans="1:29" s="161" customFormat="1" ht="12.75">
      <c r="A34" s="41" t="s">
        <v>68</v>
      </c>
      <c r="B34" s="175">
        <v>2722.78</v>
      </c>
      <c r="C34" s="119">
        <v>381.66</v>
      </c>
      <c r="D34" s="27">
        <f>C34/B34*10</f>
        <v>1.4017291150956006</v>
      </c>
      <c r="E34" s="175">
        <v>15402.12</v>
      </c>
      <c r="F34" s="119">
        <v>2342.213</v>
      </c>
      <c r="G34" s="26">
        <f>F34/E34*10</f>
        <v>1.5207081882234394</v>
      </c>
      <c r="H34" s="119">
        <v>2545.49</v>
      </c>
      <c r="I34" s="119">
        <v>398.22</v>
      </c>
      <c r="J34" s="26">
        <f aca="true" t="shared" si="1" ref="J29:J42">I34/H34*10</f>
        <v>1.5644139242346269</v>
      </c>
      <c r="K34" s="119">
        <v>17947.61</v>
      </c>
      <c r="L34" s="119">
        <v>2740.433</v>
      </c>
      <c r="M34" s="27">
        <f aca="true" t="shared" si="2" ref="M24:M42">L34/K34*10</f>
        <v>1.5269069252117689</v>
      </c>
      <c r="N34" s="175"/>
      <c r="O34" s="119"/>
      <c r="P34" s="26"/>
      <c r="Q34" s="119"/>
      <c r="R34" s="119"/>
      <c r="S34" s="26"/>
      <c r="T34" s="119"/>
      <c r="U34" s="119"/>
      <c r="V34" s="27"/>
      <c r="W34" s="98">
        <f>T34+K34+B34</f>
        <v>20670.39</v>
      </c>
      <c r="X34" s="25">
        <f>U34+L34+C34</f>
        <v>3122.093</v>
      </c>
      <c r="Y34" s="27">
        <f>X34/W34*10</f>
        <v>1.5104180424268723</v>
      </c>
      <c r="Z34" s="367">
        <f>SUM(Z35:Z40)</f>
        <v>20670.39</v>
      </c>
      <c r="AA34" s="320">
        <f>SUM(AA35:AA40)</f>
        <v>3122.0930000000003</v>
      </c>
      <c r="AB34" s="27">
        <f>AA34/Z34*10</f>
        <v>1.5104180424268727</v>
      </c>
      <c r="AC34" s="160"/>
    </row>
    <row r="35" spans="1:29" s="161" customFormat="1" ht="12.75">
      <c r="A35" s="42" t="s">
        <v>8</v>
      </c>
      <c r="B35" s="344">
        <v>99.5</v>
      </c>
      <c r="C35" s="140">
        <v>19.904</v>
      </c>
      <c r="D35" s="31">
        <f>C35/B35*10</f>
        <v>2.000402010050251</v>
      </c>
      <c r="E35" s="344">
        <v>1013.69</v>
      </c>
      <c r="F35" s="140">
        <v>175.027</v>
      </c>
      <c r="G35" s="30">
        <f>F35/E35*10</f>
        <v>1.7266324024109934</v>
      </c>
      <c r="H35" s="140">
        <v>357.92</v>
      </c>
      <c r="I35" s="140">
        <v>57.694</v>
      </c>
      <c r="J35" s="30">
        <f t="shared" si="1"/>
        <v>1.6119244523915959</v>
      </c>
      <c r="K35" s="140">
        <v>1371.61</v>
      </c>
      <c r="L35" s="140">
        <v>232.721</v>
      </c>
      <c r="M35" s="31">
        <f t="shared" si="2"/>
        <v>1.6966994991287612</v>
      </c>
      <c r="N35" s="344"/>
      <c r="O35" s="140"/>
      <c r="P35" s="30"/>
      <c r="Q35" s="140"/>
      <c r="R35" s="140"/>
      <c r="S35" s="30"/>
      <c r="T35" s="140"/>
      <c r="U35" s="140"/>
      <c r="V35" s="372"/>
      <c r="W35" s="101">
        <f>T35+K35+B35</f>
        <v>1471.11</v>
      </c>
      <c r="X35" s="29">
        <f>U35+L35+C35</f>
        <v>252.625</v>
      </c>
      <c r="Y35" s="31">
        <f>X35/W35*10</f>
        <v>1.7172407229914826</v>
      </c>
      <c r="Z35" s="344">
        <v>1471.11</v>
      </c>
      <c r="AA35" s="140">
        <v>252.625</v>
      </c>
      <c r="AB35" s="369">
        <f t="shared" si="0"/>
        <v>1.7172407229914826</v>
      </c>
      <c r="AC35" s="184"/>
    </row>
    <row r="36" spans="1:29" s="165" customFormat="1" ht="12.75">
      <c r="A36" s="42" t="s">
        <v>101</v>
      </c>
      <c r="B36" s="344"/>
      <c r="C36" s="140"/>
      <c r="D36" s="31"/>
      <c r="E36" s="344"/>
      <c r="F36" s="140"/>
      <c r="G36" s="30"/>
      <c r="H36" s="150">
        <v>0.69</v>
      </c>
      <c r="I36" s="150">
        <v>0.475</v>
      </c>
      <c r="J36" s="30">
        <f t="shared" si="1"/>
        <v>6.884057971014493</v>
      </c>
      <c r="K36" s="150">
        <v>0.69</v>
      </c>
      <c r="L36" s="150">
        <v>0.475</v>
      </c>
      <c r="M36" s="31">
        <f t="shared" si="2"/>
        <v>6.884057971014493</v>
      </c>
      <c r="N36" s="344"/>
      <c r="O36" s="140"/>
      <c r="P36" s="30"/>
      <c r="Q36" s="140"/>
      <c r="R36" s="140"/>
      <c r="S36" s="30"/>
      <c r="T36" s="140"/>
      <c r="U36" s="140"/>
      <c r="V36" s="31"/>
      <c r="W36" s="185">
        <f>T36+K36+B36</f>
        <v>0.69</v>
      </c>
      <c r="X36" s="30">
        <f>U36+L36+C36</f>
        <v>0.475</v>
      </c>
      <c r="Y36" s="31">
        <f>X36/W36*10</f>
        <v>6.884057971014493</v>
      </c>
      <c r="Z36" s="346">
        <v>0.69</v>
      </c>
      <c r="AA36" s="150">
        <v>0.475</v>
      </c>
      <c r="AB36" s="369">
        <f t="shared" si="0"/>
        <v>6.884057971014493</v>
      </c>
      <c r="AC36" s="159"/>
    </row>
    <row r="37" spans="1:29" s="165" customFormat="1" ht="12.75">
      <c r="A37" s="42" t="s">
        <v>31</v>
      </c>
      <c r="B37" s="346">
        <v>0.67</v>
      </c>
      <c r="C37" s="150">
        <v>0.181</v>
      </c>
      <c r="D37" s="31">
        <f>C37/B37*10</f>
        <v>2.7014925373134324</v>
      </c>
      <c r="E37" s="346">
        <v>0.54</v>
      </c>
      <c r="F37" s="150">
        <v>0.187</v>
      </c>
      <c r="G37" s="30">
        <f>F37/E37*10</f>
        <v>3.462962962962963</v>
      </c>
      <c r="H37" s="140">
        <v>84.14</v>
      </c>
      <c r="I37" s="140">
        <v>41.203</v>
      </c>
      <c r="J37" s="30">
        <f t="shared" si="1"/>
        <v>4.896957451865938</v>
      </c>
      <c r="K37" s="140">
        <v>84.68</v>
      </c>
      <c r="L37" s="140">
        <v>41.39</v>
      </c>
      <c r="M37" s="31">
        <f t="shared" si="2"/>
        <v>4.887812942843646</v>
      </c>
      <c r="N37" s="344"/>
      <c r="O37" s="140"/>
      <c r="P37" s="30"/>
      <c r="Q37" s="140"/>
      <c r="R37" s="140"/>
      <c r="S37" s="30"/>
      <c r="T37" s="140"/>
      <c r="U37" s="140"/>
      <c r="V37" s="31"/>
      <c r="W37" s="101">
        <f>T37+K37+B37</f>
        <v>85.35000000000001</v>
      </c>
      <c r="X37" s="29">
        <f>U37+L37+C37</f>
        <v>41.571</v>
      </c>
      <c r="Y37" s="31">
        <f>X37/W37*10</f>
        <v>4.8706502636203854</v>
      </c>
      <c r="Z37" s="344">
        <v>85.35</v>
      </c>
      <c r="AA37" s="140">
        <v>41.571</v>
      </c>
      <c r="AB37" s="369">
        <f t="shared" si="0"/>
        <v>4.870650263620387</v>
      </c>
      <c r="AC37" s="164"/>
    </row>
    <row r="38" spans="1:29" s="165" customFormat="1" ht="12.75">
      <c r="A38" s="42" t="s">
        <v>34</v>
      </c>
      <c r="B38" s="344"/>
      <c r="C38" s="140"/>
      <c r="D38" s="31"/>
      <c r="E38" s="346">
        <v>0.75</v>
      </c>
      <c r="F38" s="150">
        <v>0.1</v>
      </c>
      <c r="G38" s="30">
        <f>F38/E38*10</f>
        <v>1.3333333333333333</v>
      </c>
      <c r="H38" s="141">
        <v>2.12</v>
      </c>
      <c r="I38" s="141">
        <v>1.446</v>
      </c>
      <c r="J38" s="30">
        <f t="shared" si="1"/>
        <v>6.820754716981131</v>
      </c>
      <c r="K38" s="141">
        <v>2.87</v>
      </c>
      <c r="L38" s="141">
        <v>1.546</v>
      </c>
      <c r="M38" s="31">
        <f t="shared" si="2"/>
        <v>5.386759581881533</v>
      </c>
      <c r="N38" s="344"/>
      <c r="O38" s="140"/>
      <c r="P38" s="30"/>
      <c r="Q38" s="140"/>
      <c r="R38" s="140"/>
      <c r="S38" s="30"/>
      <c r="T38" s="140"/>
      <c r="U38" s="140"/>
      <c r="V38" s="31"/>
      <c r="W38" s="106">
        <f>T38+K38+B38</f>
        <v>2.87</v>
      </c>
      <c r="X38" s="72">
        <f>U38+L38+C38</f>
        <v>1.546</v>
      </c>
      <c r="Y38" s="31">
        <f>X38/W38*10</f>
        <v>5.386759581881533</v>
      </c>
      <c r="Z38" s="348">
        <v>2.87</v>
      </c>
      <c r="AA38" s="141">
        <v>1.546</v>
      </c>
      <c r="AB38" s="369">
        <f t="shared" si="0"/>
        <v>5.386759581881533</v>
      </c>
      <c r="AC38" s="159"/>
    </row>
    <row r="39" spans="1:29" s="165" customFormat="1" ht="12.75">
      <c r="A39" s="42" t="s">
        <v>46</v>
      </c>
      <c r="B39" s="344">
        <v>2619.96</v>
      </c>
      <c r="C39" s="140">
        <v>360.582</v>
      </c>
      <c r="D39" s="31">
        <f>C39/B39*10</f>
        <v>1.3762881876059176</v>
      </c>
      <c r="E39" s="344">
        <v>13146.08</v>
      </c>
      <c r="F39" s="140">
        <v>1869.463</v>
      </c>
      <c r="G39" s="30">
        <f>F39/E39*10</f>
        <v>1.4220687840025314</v>
      </c>
      <c r="H39" s="140">
        <v>2093.3</v>
      </c>
      <c r="I39" s="140">
        <v>290.708</v>
      </c>
      <c r="J39" s="30">
        <f t="shared" si="1"/>
        <v>1.3887545980031528</v>
      </c>
      <c r="K39" s="140">
        <v>15239.38</v>
      </c>
      <c r="L39" s="140">
        <v>2160.171</v>
      </c>
      <c r="M39" s="31">
        <f t="shared" si="2"/>
        <v>1.417492706396192</v>
      </c>
      <c r="N39" s="344"/>
      <c r="O39" s="140"/>
      <c r="P39" s="30"/>
      <c r="Q39" s="140"/>
      <c r="R39" s="140"/>
      <c r="S39" s="30"/>
      <c r="T39" s="140"/>
      <c r="U39" s="140"/>
      <c r="V39" s="31"/>
      <c r="W39" s="101">
        <f>T39+K39+B39</f>
        <v>17859.34</v>
      </c>
      <c r="X39" s="29">
        <f>U39+L39+C39</f>
        <v>2520.7529999999997</v>
      </c>
      <c r="Y39" s="31">
        <f>X39/W39*10</f>
        <v>1.4114480154361806</v>
      </c>
      <c r="Z39" s="344">
        <v>17859.34</v>
      </c>
      <c r="AA39" s="140">
        <v>2520.753</v>
      </c>
      <c r="AB39" s="369">
        <f t="shared" si="0"/>
        <v>1.4114480154361808</v>
      </c>
      <c r="AC39" s="159"/>
    </row>
    <row r="40" spans="1:29" s="161" customFormat="1" ht="13.5" thickBot="1">
      <c r="A40" s="43" t="s">
        <v>56</v>
      </c>
      <c r="B40" s="347">
        <v>2.65</v>
      </c>
      <c r="C40" s="153">
        <v>0.993</v>
      </c>
      <c r="D40" s="37">
        <f>C40/B40*10</f>
        <v>3.7471698113207546</v>
      </c>
      <c r="E40" s="345">
        <v>1241.06</v>
      </c>
      <c r="F40" s="143">
        <v>297.436</v>
      </c>
      <c r="G40" s="36">
        <f>F40/E40*10</f>
        <v>2.3966286883792884</v>
      </c>
      <c r="H40" s="144">
        <v>7.32</v>
      </c>
      <c r="I40" s="144">
        <v>6.694</v>
      </c>
      <c r="J40" s="36">
        <f t="shared" si="1"/>
        <v>9.144808743169397</v>
      </c>
      <c r="K40" s="143">
        <v>1248.38</v>
      </c>
      <c r="L40" s="143">
        <v>304.13</v>
      </c>
      <c r="M40" s="37">
        <f t="shared" si="2"/>
        <v>2.4361973117159836</v>
      </c>
      <c r="N40" s="345"/>
      <c r="O40" s="143"/>
      <c r="P40" s="36"/>
      <c r="Q40" s="143"/>
      <c r="R40" s="143"/>
      <c r="S40" s="36"/>
      <c r="T40" s="143"/>
      <c r="U40" s="143"/>
      <c r="V40" s="373"/>
      <c r="W40" s="104">
        <f>T40+K40+B40</f>
        <v>1251.0300000000002</v>
      </c>
      <c r="X40" s="35">
        <f>U40+L40+C40</f>
        <v>305.123</v>
      </c>
      <c r="Y40" s="37">
        <f>X40/W40*10</f>
        <v>2.4389742851890035</v>
      </c>
      <c r="Z40" s="345">
        <v>1251.03</v>
      </c>
      <c r="AA40" s="143">
        <v>305.123</v>
      </c>
      <c r="AB40" s="371">
        <f t="shared" si="0"/>
        <v>2.4389742851890044</v>
      </c>
      <c r="AC40" s="184"/>
    </row>
    <row r="41" spans="1:29" s="161" customFormat="1" ht="12.75">
      <c r="A41" s="41" t="s">
        <v>102</v>
      </c>
      <c r="B41" s="175">
        <v>635.22</v>
      </c>
      <c r="C41" s="119">
        <v>112.847</v>
      </c>
      <c r="D41" s="27">
        <f>C41/B41*10</f>
        <v>1.7765026290104213</v>
      </c>
      <c r="E41" s="175">
        <v>677.44</v>
      </c>
      <c r="F41" s="119">
        <v>431.119</v>
      </c>
      <c r="G41" s="26">
        <f>F41/E41*10</f>
        <v>6.363943670288144</v>
      </c>
      <c r="H41" s="119">
        <v>1293.94</v>
      </c>
      <c r="I41" s="119">
        <v>430.367</v>
      </c>
      <c r="J41" s="26">
        <f t="shared" si="1"/>
        <v>3.326019753620724</v>
      </c>
      <c r="K41" s="119">
        <v>1982.18</v>
      </c>
      <c r="L41" s="119">
        <v>868.686</v>
      </c>
      <c r="M41" s="27">
        <f t="shared" si="2"/>
        <v>4.382477877892018</v>
      </c>
      <c r="N41" s="175">
        <v>6246.33</v>
      </c>
      <c r="O41" s="119">
        <v>554.262</v>
      </c>
      <c r="P41" s="26">
        <f>O41/N41*10</f>
        <v>0.8873402461925641</v>
      </c>
      <c r="Q41" s="119">
        <v>135.66</v>
      </c>
      <c r="R41" s="119">
        <v>11.995</v>
      </c>
      <c r="S41" s="26">
        <f>R41/Q41*10</f>
        <v>0.8841957835765885</v>
      </c>
      <c r="T41" s="119">
        <v>6381.99</v>
      </c>
      <c r="U41" s="119">
        <v>566.257</v>
      </c>
      <c r="V41" s="27">
        <f>U41/T41*10</f>
        <v>0.8872734053171503</v>
      </c>
      <c r="W41" s="98">
        <f>T41+K41+B41</f>
        <v>8999.39</v>
      </c>
      <c r="X41" s="25">
        <f>U41+L41+C41</f>
        <v>1547.79</v>
      </c>
      <c r="Y41" s="27">
        <f>X41/W41*10</f>
        <v>1.7198832365304761</v>
      </c>
      <c r="Z41" s="374">
        <f>SUM(Z42:Z51)</f>
        <v>11893.53</v>
      </c>
      <c r="AA41" s="375">
        <f>SUM(AA42:AA51)</f>
        <v>1879.528</v>
      </c>
      <c r="AB41" s="27">
        <f>AA41/Z41*10</f>
        <v>1.5802944962513232</v>
      </c>
      <c r="AC41" s="160"/>
    </row>
    <row r="42" spans="1:28" s="165" customFormat="1" ht="12.75">
      <c r="A42" s="42" t="s">
        <v>147</v>
      </c>
      <c r="B42" s="344"/>
      <c r="C42" s="140"/>
      <c r="D42" s="31"/>
      <c r="E42" s="344"/>
      <c r="F42" s="140"/>
      <c r="G42" s="30"/>
      <c r="H42" s="325">
        <v>0.01</v>
      </c>
      <c r="I42" s="325">
        <v>0.002</v>
      </c>
      <c r="J42" s="30">
        <f t="shared" si="1"/>
        <v>2</v>
      </c>
      <c r="K42" s="325">
        <v>0.01</v>
      </c>
      <c r="L42" s="325">
        <v>0.002</v>
      </c>
      <c r="M42" s="31">
        <f t="shared" si="2"/>
        <v>2</v>
      </c>
      <c r="N42" s="344"/>
      <c r="O42" s="140"/>
      <c r="P42" s="30"/>
      <c r="Q42" s="140"/>
      <c r="R42" s="140"/>
      <c r="S42" s="30"/>
      <c r="T42" s="140"/>
      <c r="U42" s="140"/>
      <c r="V42" s="31"/>
      <c r="W42" s="195">
        <f>T42+K42+B42</f>
        <v>0.01</v>
      </c>
      <c r="X42" s="92">
        <f>U42+L42+C42</f>
        <v>0.002</v>
      </c>
      <c r="Y42" s="31">
        <f>X42/W42*10</f>
        <v>2</v>
      </c>
      <c r="Z42" s="376">
        <v>0.01</v>
      </c>
      <c r="AA42" s="325">
        <v>0.002</v>
      </c>
      <c r="AB42" s="369">
        <f t="shared" si="0"/>
        <v>2</v>
      </c>
    </row>
    <row r="43" spans="1:28" s="165" customFormat="1" ht="12.75">
      <c r="A43" s="42" t="s">
        <v>4</v>
      </c>
      <c r="B43" s="344">
        <v>18.9</v>
      </c>
      <c r="C43" s="141">
        <v>2.772</v>
      </c>
      <c r="D43" s="31">
        <f>C43/B43*10</f>
        <v>1.4666666666666668</v>
      </c>
      <c r="E43" s="344"/>
      <c r="F43" s="140"/>
      <c r="G43" s="30"/>
      <c r="H43" s="140"/>
      <c r="I43" s="140"/>
      <c r="J43" s="30"/>
      <c r="K43" s="140"/>
      <c r="L43" s="140"/>
      <c r="M43" s="31"/>
      <c r="N43" s="344"/>
      <c r="O43" s="140"/>
      <c r="P43" s="30"/>
      <c r="Q43" s="140"/>
      <c r="R43" s="140"/>
      <c r="S43" s="30"/>
      <c r="T43" s="140"/>
      <c r="U43" s="140"/>
      <c r="V43" s="31"/>
      <c r="W43" s="101">
        <f>T43+K43+B43</f>
        <v>18.9</v>
      </c>
      <c r="X43" s="72">
        <f>U43+L43+C43</f>
        <v>2.772</v>
      </c>
      <c r="Y43" s="31">
        <f>X43/W43*10</f>
        <v>1.4666666666666668</v>
      </c>
      <c r="Z43" s="344">
        <v>18.9</v>
      </c>
      <c r="AA43" s="141">
        <v>2.772</v>
      </c>
      <c r="AB43" s="369">
        <f t="shared" si="0"/>
        <v>1.4666666666666668</v>
      </c>
    </row>
    <row r="44" spans="1:29" s="165" customFormat="1" ht="12.75">
      <c r="A44" s="42" t="s">
        <v>25</v>
      </c>
      <c r="B44" s="346">
        <v>0.45</v>
      </c>
      <c r="C44" s="150">
        <v>0.211</v>
      </c>
      <c r="D44" s="31">
        <f>C44/B44*10</f>
        <v>4.688888888888888</v>
      </c>
      <c r="E44" s="348">
        <v>7.16</v>
      </c>
      <c r="F44" s="141">
        <v>4.466</v>
      </c>
      <c r="G44" s="30">
        <f>F44/E44*10</f>
        <v>6.237430167597765</v>
      </c>
      <c r="H44" s="140">
        <v>11.81</v>
      </c>
      <c r="I44" s="141">
        <v>5.389</v>
      </c>
      <c r="J44" s="30">
        <f aca="true" t="shared" si="3" ref="J44:J52">I44/H44*10</f>
        <v>4.563082133784928</v>
      </c>
      <c r="K44" s="140">
        <v>18.97</v>
      </c>
      <c r="L44" s="140">
        <v>9.855</v>
      </c>
      <c r="M44" s="31">
        <f aca="true" t="shared" si="4" ref="M44:M64">L44/K44*10</f>
        <v>5.195044807590934</v>
      </c>
      <c r="N44" s="344"/>
      <c r="O44" s="140"/>
      <c r="P44" s="30"/>
      <c r="Q44" s="140"/>
      <c r="R44" s="140"/>
      <c r="S44" s="30"/>
      <c r="T44" s="140"/>
      <c r="U44" s="140"/>
      <c r="V44" s="31"/>
      <c r="W44" s="101">
        <f aca="true" t="shared" si="5" ref="W44:W75">T44+K44+B44</f>
        <v>19.419999999999998</v>
      </c>
      <c r="X44" s="29">
        <f aca="true" t="shared" si="6" ref="X44:X75">U44+L44+C44</f>
        <v>10.066</v>
      </c>
      <c r="Y44" s="31">
        <f aca="true" t="shared" si="7" ref="Y44:Y75">X44/W44*10</f>
        <v>5.1833161688980445</v>
      </c>
      <c r="Z44" s="344">
        <v>2913.11</v>
      </c>
      <c r="AA44" s="140">
        <v>341.755</v>
      </c>
      <c r="AB44" s="369">
        <f t="shared" si="0"/>
        <v>1.1731620158524738</v>
      </c>
      <c r="AC44" s="168"/>
    </row>
    <row r="45" spans="1:28" s="165" customFormat="1" ht="12.75">
      <c r="A45" s="42" t="s">
        <v>103</v>
      </c>
      <c r="B45" s="344"/>
      <c r="C45" s="140"/>
      <c r="D45" s="31"/>
      <c r="E45" s="344"/>
      <c r="F45" s="140"/>
      <c r="G45" s="30"/>
      <c r="H45" s="325">
        <v>0.02</v>
      </c>
      <c r="I45" s="325">
        <v>0.034</v>
      </c>
      <c r="J45" s="30">
        <f t="shared" si="3"/>
        <v>17</v>
      </c>
      <c r="K45" s="325">
        <v>0.02</v>
      </c>
      <c r="L45" s="325">
        <v>0.034</v>
      </c>
      <c r="M45" s="31">
        <f t="shared" si="4"/>
        <v>17</v>
      </c>
      <c r="N45" s="344"/>
      <c r="O45" s="140"/>
      <c r="P45" s="30"/>
      <c r="Q45" s="140"/>
      <c r="R45" s="140"/>
      <c r="S45" s="30"/>
      <c r="T45" s="140"/>
      <c r="U45" s="140"/>
      <c r="V45" s="31"/>
      <c r="W45" s="195">
        <f t="shared" si="5"/>
        <v>0.02</v>
      </c>
      <c r="X45" s="92">
        <f t="shared" si="6"/>
        <v>0.034</v>
      </c>
      <c r="Y45" s="31">
        <f t="shared" si="7"/>
        <v>17</v>
      </c>
      <c r="Z45" s="376">
        <v>0.02</v>
      </c>
      <c r="AA45" s="325">
        <v>0.034</v>
      </c>
      <c r="AB45" s="369">
        <f t="shared" si="0"/>
        <v>17</v>
      </c>
    </row>
    <row r="46" spans="1:28" s="165" customFormat="1" ht="12.75">
      <c r="A46" s="42" t="s">
        <v>36</v>
      </c>
      <c r="B46" s="344"/>
      <c r="C46" s="140"/>
      <c r="D46" s="31"/>
      <c r="E46" s="344"/>
      <c r="F46" s="140"/>
      <c r="G46" s="30"/>
      <c r="H46" s="141">
        <v>2.84</v>
      </c>
      <c r="I46" s="141">
        <v>2.653</v>
      </c>
      <c r="J46" s="30">
        <f t="shared" si="3"/>
        <v>9.341549295774648</v>
      </c>
      <c r="K46" s="141">
        <v>2.84</v>
      </c>
      <c r="L46" s="141">
        <v>2.653</v>
      </c>
      <c r="M46" s="31">
        <f t="shared" si="4"/>
        <v>9.341549295774648</v>
      </c>
      <c r="N46" s="344"/>
      <c r="O46" s="140"/>
      <c r="P46" s="30"/>
      <c r="Q46" s="140"/>
      <c r="R46" s="140"/>
      <c r="S46" s="30"/>
      <c r="T46" s="140"/>
      <c r="U46" s="140"/>
      <c r="V46" s="31"/>
      <c r="W46" s="106">
        <f t="shared" si="5"/>
        <v>2.84</v>
      </c>
      <c r="X46" s="72">
        <f t="shared" si="6"/>
        <v>2.653</v>
      </c>
      <c r="Y46" s="31">
        <f t="shared" si="7"/>
        <v>9.341549295774648</v>
      </c>
      <c r="Z46" s="348">
        <v>2.84</v>
      </c>
      <c r="AA46" s="141">
        <v>2.653</v>
      </c>
      <c r="AB46" s="369">
        <f t="shared" si="0"/>
        <v>9.341549295774648</v>
      </c>
    </row>
    <row r="47" spans="1:29" s="165" customFormat="1" ht="12.75">
      <c r="A47" s="42" t="s">
        <v>35</v>
      </c>
      <c r="B47" s="348">
        <v>1</v>
      </c>
      <c r="C47" s="150">
        <v>0.227</v>
      </c>
      <c r="D47" s="31">
        <f aca="true" t="shared" si="8" ref="D47:D52">C47/B47*10</f>
        <v>2.27</v>
      </c>
      <c r="E47" s="348">
        <v>1.56</v>
      </c>
      <c r="F47" s="150">
        <v>0.841</v>
      </c>
      <c r="G47" s="30">
        <f>F47/E47*10</f>
        <v>5.3910256410256405</v>
      </c>
      <c r="H47" s="141">
        <v>3.19</v>
      </c>
      <c r="I47" s="141">
        <v>4.078</v>
      </c>
      <c r="J47" s="30">
        <f t="shared" si="3"/>
        <v>12.78369905956113</v>
      </c>
      <c r="K47" s="141">
        <v>4.75</v>
      </c>
      <c r="L47" s="141">
        <v>4.919</v>
      </c>
      <c r="M47" s="31">
        <f t="shared" si="4"/>
        <v>10.35578947368421</v>
      </c>
      <c r="N47" s="344"/>
      <c r="O47" s="140"/>
      <c r="P47" s="30"/>
      <c r="Q47" s="140"/>
      <c r="R47" s="140"/>
      <c r="S47" s="30"/>
      <c r="T47" s="140"/>
      <c r="U47" s="140"/>
      <c r="V47" s="31"/>
      <c r="W47" s="106">
        <f t="shared" si="5"/>
        <v>5.75</v>
      </c>
      <c r="X47" s="72">
        <f t="shared" si="6"/>
        <v>5.146</v>
      </c>
      <c r="Y47" s="31">
        <f t="shared" si="7"/>
        <v>8.949565217391305</v>
      </c>
      <c r="Z47" s="348">
        <v>5.75</v>
      </c>
      <c r="AA47" s="141">
        <v>5.146</v>
      </c>
      <c r="AB47" s="369">
        <f t="shared" si="0"/>
        <v>8.949565217391305</v>
      </c>
      <c r="AC47" s="159"/>
    </row>
    <row r="48" spans="1:28" s="165" customFormat="1" ht="12.75">
      <c r="A48" s="42" t="s">
        <v>41</v>
      </c>
      <c r="B48" s="344">
        <v>16.38</v>
      </c>
      <c r="C48" s="141">
        <v>2.692</v>
      </c>
      <c r="D48" s="31">
        <f t="shared" si="8"/>
        <v>1.6434676434676438</v>
      </c>
      <c r="E48" s="344">
        <v>103.78</v>
      </c>
      <c r="F48" s="140">
        <v>138.154</v>
      </c>
      <c r="G48" s="30">
        <f>F48/E48*10</f>
        <v>13.312198882250915</v>
      </c>
      <c r="H48" s="140">
        <v>744.7</v>
      </c>
      <c r="I48" s="140">
        <v>131.675</v>
      </c>
      <c r="J48" s="30">
        <f t="shared" si="3"/>
        <v>1.7681616758426213</v>
      </c>
      <c r="K48" s="140">
        <v>848.48</v>
      </c>
      <c r="L48" s="140">
        <v>269.829</v>
      </c>
      <c r="M48" s="31">
        <f t="shared" si="4"/>
        <v>3.180145672260984</v>
      </c>
      <c r="N48" s="344"/>
      <c r="O48" s="140"/>
      <c r="P48" s="30"/>
      <c r="Q48" s="140"/>
      <c r="R48" s="140"/>
      <c r="S48" s="30"/>
      <c r="T48" s="140"/>
      <c r="U48" s="140"/>
      <c r="V48" s="372"/>
      <c r="W48" s="101">
        <f t="shared" si="5"/>
        <v>864.86</v>
      </c>
      <c r="X48" s="29">
        <f t="shared" si="6"/>
        <v>272.521</v>
      </c>
      <c r="Y48" s="31">
        <f t="shared" si="7"/>
        <v>3.151041787110053</v>
      </c>
      <c r="Z48" s="344">
        <v>864.86</v>
      </c>
      <c r="AA48" s="140">
        <v>272.521</v>
      </c>
      <c r="AB48" s="369">
        <f t="shared" si="0"/>
        <v>3.151041787110053</v>
      </c>
    </row>
    <row r="49" spans="1:29" s="161" customFormat="1" ht="12.75">
      <c r="A49" s="42" t="s">
        <v>11</v>
      </c>
      <c r="B49" s="344">
        <v>57.05</v>
      </c>
      <c r="C49" s="140">
        <v>16.139</v>
      </c>
      <c r="D49" s="31">
        <f t="shared" si="8"/>
        <v>2.8289219982471514</v>
      </c>
      <c r="E49" s="344">
        <v>279.33</v>
      </c>
      <c r="F49" s="140">
        <v>237.768</v>
      </c>
      <c r="G49" s="30">
        <f>F49/E49*10</f>
        <v>8.512082483084525</v>
      </c>
      <c r="H49" s="140">
        <v>436.53</v>
      </c>
      <c r="I49" s="140">
        <v>264.453</v>
      </c>
      <c r="J49" s="30">
        <f t="shared" si="3"/>
        <v>6.058071610198612</v>
      </c>
      <c r="K49" s="140">
        <v>726.66</v>
      </c>
      <c r="L49" s="140">
        <v>509.421</v>
      </c>
      <c r="M49" s="31">
        <f t="shared" si="4"/>
        <v>7.010445049954587</v>
      </c>
      <c r="N49" s="344">
        <v>6246.33</v>
      </c>
      <c r="O49" s="140">
        <v>554.262</v>
      </c>
      <c r="P49" s="30">
        <f>O49/N49*10</f>
        <v>0.8873402461925641</v>
      </c>
      <c r="Q49" s="140">
        <v>135.66</v>
      </c>
      <c r="R49" s="140">
        <v>11.995</v>
      </c>
      <c r="S49" s="30">
        <f>R49/Q49*10</f>
        <v>0.8841957835765885</v>
      </c>
      <c r="T49" s="140">
        <v>6381.99</v>
      </c>
      <c r="U49" s="140">
        <v>566.257</v>
      </c>
      <c r="V49" s="31">
        <f>U49/T49*10</f>
        <v>0.8872734053171503</v>
      </c>
      <c r="W49" s="101">
        <f t="shared" si="5"/>
        <v>7165.7</v>
      </c>
      <c r="X49" s="29">
        <f t="shared" si="6"/>
        <v>1091.8169999999998</v>
      </c>
      <c r="Y49" s="31">
        <f t="shared" si="7"/>
        <v>1.5236710998227665</v>
      </c>
      <c r="Z49" s="344">
        <v>7166.15</v>
      </c>
      <c r="AA49" s="140">
        <v>1091.866</v>
      </c>
      <c r="AB49" s="369">
        <f t="shared" si="0"/>
        <v>1.5236437975761044</v>
      </c>
      <c r="AC49" s="329"/>
    </row>
    <row r="50" spans="1:29" s="165" customFormat="1" ht="12.75">
      <c r="A50" s="42" t="s">
        <v>59</v>
      </c>
      <c r="B50" s="344">
        <v>540.54</v>
      </c>
      <c r="C50" s="140">
        <v>90.384</v>
      </c>
      <c r="D50" s="31">
        <f t="shared" si="8"/>
        <v>1.6721056721056724</v>
      </c>
      <c r="E50" s="344">
        <v>285.61</v>
      </c>
      <c r="F50" s="140">
        <v>49.89</v>
      </c>
      <c r="G50" s="30">
        <f>F50/E50*10</f>
        <v>1.7467875774657748</v>
      </c>
      <c r="H50" s="140">
        <v>89.22</v>
      </c>
      <c r="I50" s="140">
        <v>16.27</v>
      </c>
      <c r="J50" s="30">
        <f t="shared" si="3"/>
        <v>1.8235821564671597</v>
      </c>
      <c r="K50" s="140">
        <v>374.83</v>
      </c>
      <c r="L50" s="140">
        <v>66.16</v>
      </c>
      <c r="M50" s="31">
        <f t="shared" si="4"/>
        <v>1.765066830296401</v>
      </c>
      <c r="N50" s="344"/>
      <c r="O50" s="140"/>
      <c r="P50" s="30"/>
      <c r="Q50" s="140"/>
      <c r="R50" s="140"/>
      <c r="S50" s="30"/>
      <c r="T50" s="140"/>
      <c r="U50" s="140"/>
      <c r="V50" s="31"/>
      <c r="W50" s="101">
        <f t="shared" si="5"/>
        <v>915.3699999999999</v>
      </c>
      <c r="X50" s="29">
        <f t="shared" si="6"/>
        <v>156.54399999999998</v>
      </c>
      <c r="Y50" s="31">
        <f t="shared" si="7"/>
        <v>1.7101718430798474</v>
      </c>
      <c r="Z50" s="344">
        <v>915.37</v>
      </c>
      <c r="AA50" s="140">
        <v>156.544</v>
      </c>
      <c r="AB50" s="369">
        <f t="shared" si="0"/>
        <v>1.7101718430798476</v>
      </c>
      <c r="AC50" s="169"/>
    </row>
    <row r="51" spans="1:28" s="165" customFormat="1" ht="13.5" thickBot="1">
      <c r="A51" s="43" t="s">
        <v>54</v>
      </c>
      <c r="B51" s="350">
        <v>0.9</v>
      </c>
      <c r="C51" s="153">
        <v>0.422</v>
      </c>
      <c r="D51" s="37">
        <f t="shared" si="8"/>
        <v>4.688888888888888</v>
      </c>
      <c r="E51" s="345"/>
      <c r="F51" s="143"/>
      <c r="G51" s="36"/>
      <c r="H51" s="144">
        <v>5.62</v>
      </c>
      <c r="I51" s="144">
        <v>5.813</v>
      </c>
      <c r="J51" s="36">
        <f t="shared" si="3"/>
        <v>10.343416370106763</v>
      </c>
      <c r="K51" s="144">
        <v>5.62</v>
      </c>
      <c r="L51" s="144">
        <v>5.813</v>
      </c>
      <c r="M51" s="37">
        <f t="shared" si="4"/>
        <v>10.343416370106763</v>
      </c>
      <c r="N51" s="345"/>
      <c r="O51" s="143"/>
      <c r="P51" s="36"/>
      <c r="Q51" s="143"/>
      <c r="R51" s="143"/>
      <c r="S51" s="36"/>
      <c r="T51" s="143"/>
      <c r="U51" s="143"/>
      <c r="V51" s="37"/>
      <c r="W51" s="107">
        <f t="shared" si="5"/>
        <v>6.5200000000000005</v>
      </c>
      <c r="X51" s="93">
        <f t="shared" si="6"/>
        <v>6.234999999999999</v>
      </c>
      <c r="Y51" s="37">
        <f t="shared" si="7"/>
        <v>9.56288343558282</v>
      </c>
      <c r="Z51" s="347">
        <v>6.52</v>
      </c>
      <c r="AA51" s="144">
        <v>6.235</v>
      </c>
      <c r="AB51" s="371">
        <f t="shared" si="0"/>
        <v>9.562883435582823</v>
      </c>
    </row>
    <row r="52" spans="1:29" s="161" customFormat="1" ht="12.75">
      <c r="A52" s="41" t="s">
        <v>64</v>
      </c>
      <c r="B52" s="175">
        <v>2134.48</v>
      </c>
      <c r="C52" s="119">
        <v>386.932</v>
      </c>
      <c r="D52" s="27">
        <f t="shared" si="8"/>
        <v>1.8127693864547805</v>
      </c>
      <c r="E52" s="175">
        <v>2390.83</v>
      </c>
      <c r="F52" s="119">
        <v>1450.497</v>
      </c>
      <c r="G52" s="26">
        <f>F52/E52*10</f>
        <v>6.066918183225073</v>
      </c>
      <c r="H52" s="119">
        <v>9560.9</v>
      </c>
      <c r="I52" s="119">
        <v>2784.532</v>
      </c>
      <c r="J52" s="26">
        <f t="shared" si="3"/>
        <v>2.912416195128074</v>
      </c>
      <c r="K52" s="119">
        <v>11969.82</v>
      </c>
      <c r="L52" s="119">
        <v>4249.79</v>
      </c>
      <c r="M52" s="27">
        <f t="shared" si="4"/>
        <v>3.550420975419848</v>
      </c>
      <c r="N52" s="175">
        <v>201.46</v>
      </c>
      <c r="O52" s="120">
        <v>8.497</v>
      </c>
      <c r="P52" s="26">
        <f>O52/N52*10</f>
        <v>0.4217710711803832</v>
      </c>
      <c r="Q52" s="119">
        <v>27.84</v>
      </c>
      <c r="R52" s="119">
        <v>12.632</v>
      </c>
      <c r="S52" s="26">
        <f>R52/Q52*10</f>
        <v>4.537356321839081</v>
      </c>
      <c r="T52" s="119">
        <v>229.3</v>
      </c>
      <c r="U52" s="119">
        <v>21.129</v>
      </c>
      <c r="V52" s="27">
        <f>U52/T52*10</f>
        <v>0.9214566070649804</v>
      </c>
      <c r="W52" s="98">
        <f t="shared" si="5"/>
        <v>14333.599999999999</v>
      </c>
      <c r="X52" s="25">
        <f t="shared" si="6"/>
        <v>4657.851</v>
      </c>
      <c r="Y52" s="27">
        <f t="shared" si="7"/>
        <v>3.2496030306412904</v>
      </c>
      <c r="Z52" s="374">
        <f>SUM(Z53:Z72)</f>
        <v>14333.780000000002</v>
      </c>
      <c r="AA52" s="375">
        <f>SUM(AA53:AA72)</f>
        <v>4657.894</v>
      </c>
      <c r="AB52" s="27">
        <f>AA52/Z52*10</f>
        <v>3.2495922220098254</v>
      </c>
      <c r="AC52" s="188"/>
    </row>
    <row r="53" spans="1:28" s="165" customFormat="1" ht="12.75">
      <c r="A53" s="42" t="s">
        <v>88</v>
      </c>
      <c r="B53" s="344"/>
      <c r="C53" s="140"/>
      <c r="D53" s="31"/>
      <c r="E53" s="344">
        <v>33.02</v>
      </c>
      <c r="F53" s="140">
        <v>32.719</v>
      </c>
      <c r="G53" s="30">
        <f>F53/E53*10</f>
        <v>9.908843125378558</v>
      </c>
      <c r="H53" s="140"/>
      <c r="I53" s="140"/>
      <c r="J53" s="30"/>
      <c r="K53" s="140">
        <v>33.02</v>
      </c>
      <c r="L53" s="140">
        <v>32.719</v>
      </c>
      <c r="M53" s="31">
        <f t="shared" si="4"/>
        <v>9.908843125378558</v>
      </c>
      <c r="N53" s="344"/>
      <c r="O53" s="140"/>
      <c r="P53" s="30"/>
      <c r="Q53" s="142"/>
      <c r="R53" s="142"/>
      <c r="S53" s="30"/>
      <c r="T53" s="140"/>
      <c r="U53" s="140"/>
      <c r="V53" s="31"/>
      <c r="W53" s="101">
        <f t="shared" si="5"/>
        <v>33.02</v>
      </c>
      <c r="X53" s="29">
        <f t="shared" si="6"/>
        <v>32.719</v>
      </c>
      <c r="Y53" s="31">
        <f t="shared" si="7"/>
        <v>9.908843125378558</v>
      </c>
      <c r="Z53" s="344">
        <v>33.02</v>
      </c>
      <c r="AA53" s="140">
        <v>32.719</v>
      </c>
      <c r="AB53" s="369">
        <f t="shared" si="0"/>
        <v>9.908843125378558</v>
      </c>
    </row>
    <row r="54" spans="1:28" s="165" customFormat="1" ht="12.75">
      <c r="A54" s="42" t="s">
        <v>123</v>
      </c>
      <c r="B54" s="344"/>
      <c r="C54" s="140"/>
      <c r="D54" s="31"/>
      <c r="E54" s="348">
        <v>9.04</v>
      </c>
      <c r="F54" s="141">
        <v>2.371</v>
      </c>
      <c r="G54" s="30">
        <f>F54/E54*10</f>
        <v>2.6227876106194694</v>
      </c>
      <c r="H54" s="141">
        <v>8.73</v>
      </c>
      <c r="I54" s="141">
        <v>2.843</v>
      </c>
      <c r="J54" s="30">
        <f aca="true" t="shared" si="9" ref="J54:J64">I54/H54*10</f>
        <v>3.2565864833906066</v>
      </c>
      <c r="K54" s="140">
        <v>17.77</v>
      </c>
      <c r="L54" s="141">
        <v>5.214</v>
      </c>
      <c r="M54" s="31">
        <f t="shared" si="4"/>
        <v>2.9341586944288127</v>
      </c>
      <c r="N54" s="344"/>
      <c r="O54" s="140"/>
      <c r="P54" s="30"/>
      <c r="Q54" s="142"/>
      <c r="R54" s="142"/>
      <c r="S54" s="30"/>
      <c r="T54" s="140"/>
      <c r="U54" s="140"/>
      <c r="V54" s="31"/>
      <c r="W54" s="101">
        <f t="shared" si="5"/>
        <v>17.77</v>
      </c>
      <c r="X54" s="72">
        <f t="shared" si="6"/>
        <v>5.214</v>
      </c>
      <c r="Y54" s="31">
        <f t="shared" si="7"/>
        <v>2.9341586944288127</v>
      </c>
      <c r="Z54" s="344">
        <v>17.77</v>
      </c>
      <c r="AA54" s="141">
        <v>5.214</v>
      </c>
      <c r="AB54" s="369">
        <f t="shared" si="0"/>
        <v>2.9341586944288127</v>
      </c>
    </row>
    <row r="55" spans="1:28" s="165" customFormat="1" ht="12.75">
      <c r="A55" s="42" t="s">
        <v>24</v>
      </c>
      <c r="B55" s="344">
        <v>81.72</v>
      </c>
      <c r="C55" s="140">
        <v>17.955</v>
      </c>
      <c r="D55" s="31">
        <f>C55/B55*10</f>
        <v>2.197136563876652</v>
      </c>
      <c r="E55" s="344">
        <v>370.4</v>
      </c>
      <c r="F55" s="140">
        <v>333.974</v>
      </c>
      <c r="G55" s="30">
        <f>F55/E55*10</f>
        <v>9.01657667386609</v>
      </c>
      <c r="H55" s="140">
        <v>490.05</v>
      </c>
      <c r="I55" s="140">
        <v>270.062</v>
      </c>
      <c r="J55" s="30">
        <f t="shared" si="9"/>
        <v>5.51090705030099</v>
      </c>
      <c r="K55" s="140">
        <v>860.54</v>
      </c>
      <c r="L55" s="140">
        <v>604.037</v>
      </c>
      <c r="M55" s="31">
        <f t="shared" si="4"/>
        <v>7.01927859251168</v>
      </c>
      <c r="N55" s="346">
        <v>0.23</v>
      </c>
      <c r="O55" s="325">
        <v>0.072</v>
      </c>
      <c r="P55" s="30">
        <f>O55/N55*10</f>
        <v>3.1304347826086953</v>
      </c>
      <c r="Q55" s="142">
        <v>0.15</v>
      </c>
      <c r="R55" s="142">
        <v>0.1</v>
      </c>
      <c r="S55" s="30">
        <f>R55/Q55*10</f>
        <v>6.666666666666668</v>
      </c>
      <c r="T55" s="150">
        <v>0.38</v>
      </c>
      <c r="U55" s="150">
        <v>0.172</v>
      </c>
      <c r="V55" s="31">
        <f>U55/T55*10</f>
        <v>4.526315789473684</v>
      </c>
      <c r="W55" s="101">
        <f t="shared" si="5"/>
        <v>942.64</v>
      </c>
      <c r="X55" s="29">
        <f t="shared" si="6"/>
        <v>622.1640000000001</v>
      </c>
      <c r="Y55" s="31">
        <f t="shared" si="7"/>
        <v>6.6002291436815765</v>
      </c>
      <c r="Z55" s="344">
        <v>942.64</v>
      </c>
      <c r="AA55" s="140">
        <v>622.164</v>
      </c>
      <c r="AB55" s="369">
        <f t="shared" si="0"/>
        <v>6.600229143681576</v>
      </c>
    </row>
    <row r="56" spans="1:28" s="165" customFormat="1" ht="12.75">
      <c r="A56" s="42" t="s">
        <v>89</v>
      </c>
      <c r="B56" s="346">
        <v>0.19</v>
      </c>
      <c r="C56" s="325">
        <v>0.073</v>
      </c>
      <c r="D56" s="31">
        <f>C56/B56*10</f>
        <v>3.8421052631578947</v>
      </c>
      <c r="E56" s="376">
        <v>0.05</v>
      </c>
      <c r="F56" s="325">
        <v>0.021</v>
      </c>
      <c r="G56" s="30">
        <f>F56/E56*10</f>
        <v>4.2</v>
      </c>
      <c r="H56" s="150">
        <v>0.07</v>
      </c>
      <c r="I56" s="150">
        <v>0.03</v>
      </c>
      <c r="J56" s="30">
        <f t="shared" si="9"/>
        <v>4.285714285714285</v>
      </c>
      <c r="K56" s="150">
        <v>0.12</v>
      </c>
      <c r="L56" s="325">
        <v>0.051</v>
      </c>
      <c r="M56" s="31">
        <f t="shared" si="4"/>
        <v>4.25</v>
      </c>
      <c r="N56" s="344"/>
      <c r="O56" s="140"/>
      <c r="P56" s="30"/>
      <c r="Q56" s="142"/>
      <c r="R56" s="142"/>
      <c r="S56" s="30"/>
      <c r="T56" s="140"/>
      <c r="U56" s="140"/>
      <c r="V56" s="31"/>
      <c r="W56" s="185">
        <f t="shared" si="5"/>
        <v>0.31</v>
      </c>
      <c r="X56" s="30">
        <f t="shared" si="6"/>
        <v>0.124</v>
      </c>
      <c r="Y56" s="31">
        <f t="shared" si="7"/>
        <v>4</v>
      </c>
      <c r="Z56" s="346">
        <v>0.31</v>
      </c>
      <c r="AA56" s="150">
        <v>0.124</v>
      </c>
      <c r="AB56" s="369">
        <f t="shared" si="0"/>
        <v>4</v>
      </c>
    </row>
    <row r="57" spans="1:29" s="165" customFormat="1" ht="12.75">
      <c r="A57" s="42" t="s">
        <v>90</v>
      </c>
      <c r="B57" s="344"/>
      <c r="C57" s="140"/>
      <c r="D57" s="31"/>
      <c r="E57" s="344"/>
      <c r="F57" s="140"/>
      <c r="G57" s="30"/>
      <c r="H57" s="150">
        <v>0.72</v>
      </c>
      <c r="I57" s="150">
        <v>0.315</v>
      </c>
      <c r="J57" s="30">
        <f t="shared" si="9"/>
        <v>4.375</v>
      </c>
      <c r="K57" s="150">
        <v>0.72</v>
      </c>
      <c r="L57" s="150">
        <v>0.315</v>
      </c>
      <c r="M57" s="31">
        <f t="shared" si="4"/>
        <v>4.375</v>
      </c>
      <c r="N57" s="344"/>
      <c r="O57" s="140"/>
      <c r="P57" s="30"/>
      <c r="Q57" s="142"/>
      <c r="R57" s="142"/>
      <c r="S57" s="30"/>
      <c r="T57" s="140"/>
      <c r="U57" s="140"/>
      <c r="V57" s="31"/>
      <c r="W57" s="185">
        <f t="shared" si="5"/>
        <v>0.72</v>
      </c>
      <c r="X57" s="30">
        <f t="shared" si="6"/>
        <v>0.315</v>
      </c>
      <c r="Y57" s="31">
        <f t="shared" si="7"/>
        <v>4.375</v>
      </c>
      <c r="Z57" s="346">
        <v>0.72</v>
      </c>
      <c r="AA57" s="150">
        <v>0.315</v>
      </c>
      <c r="AB57" s="369">
        <f t="shared" si="0"/>
        <v>4.375</v>
      </c>
      <c r="AC57" s="169"/>
    </row>
    <row r="58" spans="1:29" s="165" customFormat="1" ht="12.75">
      <c r="A58" s="42" t="s">
        <v>27</v>
      </c>
      <c r="B58" s="346">
        <v>0.27</v>
      </c>
      <c r="C58" s="150">
        <v>0.102</v>
      </c>
      <c r="D58" s="31">
        <f>C58/B58*10</f>
        <v>3.7777777777777772</v>
      </c>
      <c r="E58" s="344"/>
      <c r="F58" s="140"/>
      <c r="G58" s="30"/>
      <c r="H58" s="141">
        <v>1.26</v>
      </c>
      <c r="I58" s="150">
        <v>0.813</v>
      </c>
      <c r="J58" s="30">
        <f t="shared" si="9"/>
        <v>6.452380952380952</v>
      </c>
      <c r="K58" s="141">
        <v>1.26</v>
      </c>
      <c r="L58" s="150">
        <v>0.813</v>
      </c>
      <c r="M58" s="31">
        <f t="shared" si="4"/>
        <v>6.452380952380952</v>
      </c>
      <c r="N58" s="344"/>
      <c r="O58" s="140"/>
      <c r="P58" s="30"/>
      <c r="Q58" s="142"/>
      <c r="R58" s="142"/>
      <c r="S58" s="30"/>
      <c r="T58" s="140"/>
      <c r="U58" s="140"/>
      <c r="V58" s="31"/>
      <c r="W58" s="106">
        <f t="shared" si="5"/>
        <v>1.53</v>
      </c>
      <c r="X58" s="30">
        <f t="shared" si="6"/>
        <v>0.9149999999999999</v>
      </c>
      <c r="Y58" s="31">
        <f t="shared" si="7"/>
        <v>5.980392156862745</v>
      </c>
      <c r="Z58" s="348">
        <v>1.53</v>
      </c>
      <c r="AA58" s="150">
        <v>0.915</v>
      </c>
      <c r="AB58" s="369">
        <f t="shared" si="0"/>
        <v>5.980392156862745</v>
      </c>
      <c r="AC58" s="168"/>
    </row>
    <row r="59" spans="1:28" s="165" customFormat="1" ht="12.75">
      <c r="A59" s="42" t="s">
        <v>29</v>
      </c>
      <c r="B59" s="344">
        <v>53.32</v>
      </c>
      <c r="C59" s="140">
        <v>14.736</v>
      </c>
      <c r="D59" s="31">
        <f>C59/B59*10</f>
        <v>2.7636909227306825</v>
      </c>
      <c r="E59" s="344">
        <v>564.6</v>
      </c>
      <c r="F59" s="140">
        <v>289.665</v>
      </c>
      <c r="G59" s="30">
        <f>F59/E59*10</f>
        <v>5.130446333687566</v>
      </c>
      <c r="H59" s="140">
        <v>500.43</v>
      </c>
      <c r="I59" s="140">
        <v>181.164</v>
      </c>
      <c r="J59" s="30">
        <f t="shared" si="9"/>
        <v>3.620166656675259</v>
      </c>
      <c r="K59" s="140">
        <v>1065.03</v>
      </c>
      <c r="L59" s="140">
        <v>470.829</v>
      </c>
      <c r="M59" s="31">
        <f t="shared" si="4"/>
        <v>4.420805047745135</v>
      </c>
      <c r="N59" s="344">
        <v>200</v>
      </c>
      <c r="O59" s="141">
        <v>8</v>
      </c>
      <c r="P59" s="30">
        <f>O59/N59*10</f>
        <v>0.4</v>
      </c>
      <c r="Q59" s="142"/>
      <c r="R59" s="142"/>
      <c r="S59" s="30"/>
      <c r="T59" s="140">
        <v>200</v>
      </c>
      <c r="U59" s="141">
        <v>8</v>
      </c>
      <c r="V59" s="31">
        <f>U59/T59*10</f>
        <v>0.4</v>
      </c>
      <c r="W59" s="101">
        <f t="shared" si="5"/>
        <v>1318.35</v>
      </c>
      <c r="X59" s="29">
        <f t="shared" si="6"/>
        <v>493.565</v>
      </c>
      <c r="Y59" s="31">
        <f t="shared" si="7"/>
        <v>3.743808548564494</v>
      </c>
      <c r="Z59" s="344">
        <v>1318.35</v>
      </c>
      <c r="AA59" s="140">
        <v>493.565</v>
      </c>
      <c r="AB59" s="369">
        <f t="shared" si="0"/>
        <v>3.743808548564494</v>
      </c>
    </row>
    <row r="60" spans="1:28" s="165" customFormat="1" ht="12.75">
      <c r="A60" s="42" t="s">
        <v>113</v>
      </c>
      <c r="B60" s="344"/>
      <c r="C60" s="140"/>
      <c r="D60" s="31"/>
      <c r="E60" s="344"/>
      <c r="F60" s="140"/>
      <c r="G60" s="30"/>
      <c r="H60" s="141">
        <v>1.1</v>
      </c>
      <c r="I60" s="150">
        <v>0.912</v>
      </c>
      <c r="J60" s="30">
        <f t="shared" si="9"/>
        <v>8.290909090909091</v>
      </c>
      <c r="K60" s="141">
        <v>1.1</v>
      </c>
      <c r="L60" s="150">
        <v>0.912</v>
      </c>
      <c r="M60" s="31">
        <f t="shared" si="4"/>
        <v>8.290909090909091</v>
      </c>
      <c r="N60" s="344"/>
      <c r="O60" s="140"/>
      <c r="P60" s="30"/>
      <c r="Q60" s="142"/>
      <c r="R60" s="142"/>
      <c r="S60" s="30"/>
      <c r="T60" s="140"/>
      <c r="U60" s="140"/>
      <c r="V60" s="31"/>
      <c r="W60" s="106">
        <f t="shared" si="5"/>
        <v>1.1</v>
      </c>
      <c r="X60" s="30">
        <f t="shared" si="6"/>
        <v>0.912</v>
      </c>
      <c r="Y60" s="31">
        <f t="shared" si="7"/>
        <v>8.290909090909091</v>
      </c>
      <c r="Z60" s="348">
        <v>1.1</v>
      </c>
      <c r="AA60" s="150">
        <v>0.912</v>
      </c>
      <c r="AB60" s="369">
        <f t="shared" si="0"/>
        <v>8.290909090909091</v>
      </c>
    </row>
    <row r="61" spans="1:28" s="165" customFormat="1" ht="12.75">
      <c r="A61" s="42" t="s">
        <v>13</v>
      </c>
      <c r="B61" s="344">
        <v>317.12</v>
      </c>
      <c r="C61" s="140">
        <v>71.84</v>
      </c>
      <c r="D61" s="31">
        <f>C61/B61*10</f>
        <v>2.265388496468214</v>
      </c>
      <c r="E61" s="344">
        <v>1274.6</v>
      </c>
      <c r="F61" s="140">
        <v>634.172</v>
      </c>
      <c r="G61" s="30">
        <f>F61/E61*10</f>
        <v>4.975458967519223</v>
      </c>
      <c r="H61" s="140">
        <v>7680.78</v>
      </c>
      <c r="I61" s="140">
        <v>2174.616</v>
      </c>
      <c r="J61" s="30">
        <f t="shared" si="9"/>
        <v>2.831243701811535</v>
      </c>
      <c r="K61" s="140">
        <v>8973.38</v>
      </c>
      <c r="L61" s="140">
        <v>2823.548</v>
      </c>
      <c r="M61" s="31">
        <f t="shared" si="4"/>
        <v>3.146582447193811</v>
      </c>
      <c r="N61" s="346">
        <v>0.51</v>
      </c>
      <c r="O61" s="150">
        <v>0.341</v>
      </c>
      <c r="P61" s="30">
        <f>O61/N61*10</f>
        <v>6.686274509803923</v>
      </c>
      <c r="Q61" s="140">
        <v>27.69</v>
      </c>
      <c r="R61" s="140">
        <v>12.532</v>
      </c>
      <c r="S61" s="30">
        <f>R61/Q61*10</f>
        <v>4.525821596244131</v>
      </c>
      <c r="T61" s="140">
        <v>28.2</v>
      </c>
      <c r="U61" s="140">
        <v>12.873</v>
      </c>
      <c r="V61" s="31">
        <f>U61/T61*10</f>
        <v>4.564893617021276</v>
      </c>
      <c r="W61" s="101">
        <f t="shared" si="5"/>
        <v>9318.7</v>
      </c>
      <c r="X61" s="29">
        <f t="shared" si="6"/>
        <v>2908.261</v>
      </c>
      <c r="Y61" s="31">
        <f t="shared" si="7"/>
        <v>3.120887033599107</v>
      </c>
      <c r="Z61" s="344">
        <v>9318.7</v>
      </c>
      <c r="AA61" s="140">
        <v>2908.261</v>
      </c>
      <c r="AB61" s="369">
        <f t="shared" si="0"/>
        <v>3.120887033599107</v>
      </c>
    </row>
    <row r="62" spans="1:28" s="165" customFormat="1" ht="12.75">
      <c r="A62" s="42" t="s">
        <v>30</v>
      </c>
      <c r="B62" s="346">
        <v>0.94</v>
      </c>
      <c r="C62" s="150">
        <v>0.508</v>
      </c>
      <c r="D62" s="31">
        <f>C62/B62*10</f>
        <v>5.404255319148936</v>
      </c>
      <c r="E62" s="348">
        <v>4.7</v>
      </c>
      <c r="F62" s="140">
        <v>9.517</v>
      </c>
      <c r="G62" s="30">
        <f>F62/E62*10</f>
        <v>20.248936170212765</v>
      </c>
      <c r="H62" s="141">
        <v>3.82</v>
      </c>
      <c r="I62" s="141">
        <v>4.445</v>
      </c>
      <c r="J62" s="30">
        <f t="shared" si="9"/>
        <v>11.636125654450263</v>
      </c>
      <c r="K62" s="140">
        <v>8.52</v>
      </c>
      <c r="L62" s="140">
        <v>13.962</v>
      </c>
      <c r="M62" s="31">
        <f t="shared" si="4"/>
        <v>16.387323943661972</v>
      </c>
      <c r="N62" s="344"/>
      <c r="O62" s="140"/>
      <c r="P62" s="30"/>
      <c r="Q62" s="142"/>
      <c r="R62" s="142"/>
      <c r="S62" s="30"/>
      <c r="T62" s="140"/>
      <c r="U62" s="140"/>
      <c r="V62" s="31"/>
      <c r="W62" s="101">
        <f t="shared" si="5"/>
        <v>9.459999999999999</v>
      </c>
      <c r="X62" s="29">
        <f t="shared" si="6"/>
        <v>14.469999999999999</v>
      </c>
      <c r="Y62" s="31">
        <f t="shared" si="7"/>
        <v>15.295983086680762</v>
      </c>
      <c r="Z62" s="344">
        <v>9.46</v>
      </c>
      <c r="AA62" s="140">
        <v>14.47</v>
      </c>
      <c r="AB62" s="369">
        <f t="shared" si="0"/>
        <v>15.29598308668076</v>
      </c>
    </row>
    <row r="63" spans="1:28" s="161" customFormat="1" ht="12.75">
      <c r="A63" s="42" t="s">
        <v>107</v>
      </c>
      <c r="B63" s="344"/>
      <c r="C63" s="140"/>
      <c r="D63" s="31"/>
      <c r="E63" s="344"/>
      <c r="F63" s="140"/>
      <c r="G63" s="30"/>
      <c r="H63" s="150">
        <v>0.53</v>
      </c>
      <c r="I63" s="150">
        <v>0.779</v>
      </c>
      <c r="J63" s="30">
        <f t="shared" si="9"/>
        <v>14.69811320754717</v>
      </c>
      <c r="K63" s="150">
        <v>0.53</v>
      </c>
      <c r="L63" s="150">
        <v>0.779</v>
      </c>
      <c r="M63" s="31">
        <f t="shared" si="4"/>
        <v>14.69811320754717</v>
      </c>
      <c r="N63" s="344"/>
      <c r="O63" s="140"/>
      <c r="P63" s="30"/>
      <c r="Q63" s="142"/>
      <c r="R63" s="142"/>
      <c r="S63" s="30"/>
      <c r="T63" s="140"/>
      <c r="U63" s="140"/>
      <c r="V63" s="31"/>
      <c r="W63" s="185">
        <f t="shared" si="5"/>
        <v>0.53</v>
      </c>
      <c r="X63" s="30">
        <f t="shared" si="6"/>
        <v>0.779</v>
      </c>
      <c r="Y63" s="31">
        <f t="shared" si="7"/>
        <v>14.69811320754717</v>
      </c>
      <c r="Z63" s="346">
        <v>0.53</v>
      </c>
      <c r="AA63" s="150">
        <v>0.779</v>
      </c>
      <c r="AB63" s="369">
        <f t="shared" si="0"/>
        <v>14.69811320754717</v>
      </c>
    </row>
    <row r="64" spans="1:28" s="165" customFormat="1" ht="12.75">
      <c r="A64" s="42" t="s">
        <v>38</v>
      </c>
      <c r="B64" s="344"/>
      <c r="C64" s="140"/>
      <c r="D64" s="31"/>
      <c r="E64" s="344">
        <v>28.8</v>
      </c>
      <c r="F64" s="141">
        <v>3.551</v>
      </c>
      <c r="G64" s="30">
        <f>F64/E64*10</f>
        <v>1.2329861111111111</v>
      </c>
      <c r="H64" s="140">
        <v>533.1</v>
      </c>
      <c r="I64" s="140">
        <v>78.781</v>
      </c>
      <c r="J64" s="30">
        <f t="shared" si="9"/>
        <v>1.4777902832489214</v>
      </c>
      <c r="K64" s="140">
        <v>561.9</v>
      </c>
      <c r="L64" s="140">
        <v>82.332</v>
      </c>
      <c r="M64" s="31">
        <f t="shared" si="4"/>
        <v>1.4652429257875066</v>
      </c>
      <c r="N64" s="346">
        <v>0.72</v>
      </c>
      <c r="O64" s="325">
        <v>0.084</v>
      </c>
      <c r="P64" s="30">
        <f>O64/N64*10</f>
        <v>1.1666666666666667</v>
      </c>
      <c r="Q64" s="142"/>
      <c r="R64" s="142"/>
      <c r="S64" s="30"/>
      <c r="T64" s="150">
        <v>0.72</v>
      </c>
      <c r="U64" s="325">
        <v>0.084</v>
      </c>
      <c r="V64" s="31">
        <f>U64/T64*10</f>
        <v>1.1666666666666667</v>
      </c>
      <c r="W64" s="101">
        <f t="shared" si="5"/>
        <v>562.62</v>
      </c>
      <c r="X64" s="29">
        <f t="shared" si="6"/>
        <v>82.416</v>
      </c>
      <c r="Y64" s="31">
        <f t="shared" si="7"/>
        <v>1.4648608296896661</v>
      </c>
      <c r="Z64" s="344">
        <v>562.62</v>
      </c>
      <c r="AA64" s="140">
        <v>82.416</v>
      </c>
      <c r="AB64" s="369">
        <f t="shared" si="0"/>
        <v>1.4648608296896661</v>
      </c>
    </row>
    <row r="65" spans="1:28" s="165" customFormat="1" ht="12.75">
      <c r="A65" s="42" t="s">
        <v>92</v>
      </c>
      <c r="B65" s="344">
        <v>78.75</v>
      </c>
      <c r="C65" s="140">
        <v>14.727</v>
      </c>
      <c r="D65" s="31">
        <f>C65/B65*10</f>
        <v>1.8700952380952383</v>
      </c>
      <c r="E65" s="344"/>
      <c r="F65" s="140"/>
      <c r="G65" s="30"/>
      <c r="H65" s="140"/>
      <c r="I65" s="140"/>
      <c r="J65" s="30"/>
      <c r="K65" s="140"/>
      <c r="L65" s="140"/>
      <c r="M65" s="31"/>
      <c r="N65" s="344"/>
      <c r="O65" s="140"/>
      <c r="P65" s="30"/>
      <c r="Q65" s="142"/>
      <c r="R65" s="142"/>
      <c r="S65" s="30"/>
      <c r="T65" s="140"/>
      <c r="U65" s="140"/>
      <c r="V65" s="31"/>
      <c r="W65" s="101">
        <f t="shared" si="5"/>
        <v>78.75</v>
      </c>
      <c r="X65" s="29">
        <f t="shared" si="6"/>
        <v>14.727</v>
      </c>
      <c r="Y65" s="31">
        <f t="shared" si="7"/>
        <v>1.8700952380952383</v>
      </c>
      <c r="Z65" s="344">
        <v>78.75</v>
      </c>
      <c r="AA65" s="140">
        <v>14.727</v>
      </c>
      <c r="AB65" s="369">
        <f t="shared" si="0"/>
        <v>1.8700952380952383</v>
      </c>
    </row>
    <row r="66" spans="1:28" s="165" customFormat="1" ht="12.75">
      <c r="A66" s="42" t="s">
        <v>43</v>
      </c>
      <c r="B66" s="346">
        <v>0.09</v>
      </c>
      <c r="C66" s="150">
        <v>0.034</v>
      </c>
      <c r="D66" s="31">
        <f>C66/B66*10</f>
        <v>3.777777777777778</v>
      </c>
      <c r="E66" s="346">
        <v>0.12</v>
      </c>
      <c r="F66" s="325">
        <v>0.053</v>
      </c>
      <c r="G66" s="30">
        <f>F66/E66*10</f>
        <v>4.416666666666666</v>
      </c>
      <c r="H66" s="141">
        <v>1.07</v>
      </c>
      <c r="I66" s="150">
        <v>0.916</v>
      </c>
      <c r="J66" s="30">
        <f aca="true" t="shared" si="10" ref="J66:J76">I66/H66*10</f>
        <v>8.560747663551401</v>
      </c>
      <c r="K66" s="141">
        <v>1.19</v>
      </c>
      <c r="L66" s="150">
        <v>0.969</v>
      </c>
      <c r="M66" s="31">
        <f aca="true" t="shared" si="11" ref="M66:M81">L66/K66*10</f>
        <v>8.142857142857142</v>
      </c>
      <c r="N66" s="344"/>
      <c r="O66" s="140"/>
      <c r="P66" s="30"/>
      <c r="Q66" s="142"/>
      <c r="R66" s="142"/>
      <c r="S66" s="30"/>
      <c r="T66" s="140"/>
      <c r="U66" s="140"/>
      <c r="V66" s="31"/>
      <c r="W66" s="106">
        <f t="shared" si="5"/>
        <v>1.28</v>
      </c>
      <c r="X66" s="72">
        <f t="shared" si="6"/>
        <v>1.003</v>
      </c>
      <c r="Y66" s="31">
        <f t="shared" si="7"/>
        <v>7.835937499999998</v>
      </c>
      <c r="Z66" s="348">
        <v>1.28</v>
      </c>
      <c r="AA66" s="141">
        <v>1.003</v>
      </c>
      <c r="AB66" s="369">
        <f t="shared" si="0"/>
        <v>7.835937499999998</v>
      </c>
    </row>
    <row r="67" spans="1:28" s="165" customFormat="1" ht="12.75">
      <c r="A67" s="42" t="s">
        <v>143</v>
      </c>
      <c r="B67" s="346">
        <v>0.23</v>
      </c>
      <c r="C67" s="150">
        <v>0.101</v>
      </c>
      <c r="D67" s="31">
        <f>C67/B67*10</f>
        <v>4.391304347826087</v>
      </c>
      <c r="E67" s="344"/>
      <c r="F67" s="140"/>
      <c r="G67" s="30"/>
      <c r="H67" s="150">
        <v>0.81</v>
      </c>
      <c r="I67" s="150">
        <v>0.413</v>
      </c>
      <c r="J67" s="30">
        <f t="shared" si="10"/>
        <v>5.098765432098765</v>
      </c>
      <c r="K67" s="150">
        <v>0.81</v>
      </c>
      <c r="L67" s="150">
        <v>0.413</v>
      </c>
      <c r="M67" s="31">
        <f t="shared" si="11"/>
        <v>5.098765432098765</v>
      </c>
      <c r="N67" s="344"/>
      <c r="O67" s="140"/>
      <c r="P67" s="30"/>
      <c r="Q67" s="142"/>
      <c r="R67" s="142"/>
      <c r="S67" s="30"/>
      <c r="T67" s="140"/>
      <c r="U67" s="140"/>
      <c r="V67" s="31"/>
      <c r="W67" s="106">
        <f t="shared" si="5"/>
        <v>1.04</v>
      </c>
      <c r="X67" s="30">
        <f t="shared" si="6"/>
        <v>0.514</v>
      </c>
      <c r="Y67" s="31">
        <f t="shared" si="7"/>
        <v>4.9423076923076925</v>
      </c>
      <c r="Z67" s="348">
        <v>1.04</v>
      </c>
      <c r="AA67" s="150">
        <v>0.514</v>
      </c>
      <c r="AB67" s="369">
        <f t="shared" si="0"/>
        <v>4.9423076923076925</v>
      </c>
    </row>
    <row r="68" spans="1:28" s="165" customFormat="1" ht="12.75">
      <c r="A68" s="42" t="s">
        <v>148</v>
      </c>
      <c r="B68" s="344"/>
      <c r="C68" s="140"/>
      <c r="D68" s="31"/>
      <c r="E68" s="344"/>
      <c r="F68" s="140"/>
      <c r="G68" s="30"/>
      <c r="H68" s="325">
        <v>0.02</v>
      </c>
      <c r="I68" s="325">
        <v>0.091</v>
      </c>
      <c r="J68" s="30">
        <f t="shared" si="10"/>
        <v>45.5</v>
      </c>
      <c r="K68" s="325">
        <v>0.02</v>
      </c>
      <c r="L68" s="325">
        <v>0.091</v>
      </c>
      <c r="M68" s="31">
        <f t="shared" si="11"/>
        <v>45.5</v>
      </c>
      <c r="N68" s="344"/>
      <c r="O68" s="140"/>
      <c r="P68" s="30"/>
      <c r="Q68" s="142"/>
      <c r="R68" s="142"/>
      <c r="S68" s="30"/>
      <c r="T68" s="140"/>
      <c r="U68" s="140"/>
      <c r="V68" s="31"/>
      <c r="W68" s="195">
        <f t="shared" si="5"/>
        <v>0.02</v>
      </c>
      <c r="X68" s="92">
        <f t="shared" si="6"/>
        <v>0.091</v>
      </c>
      <c r="Y68" s="31">
        <f t="shared" si="7"/>
        <v>45.5</v>
      </c>
      <c r="Z68" s="376">
        <v>0.02</v>
      </c>
      <c r="AA68" s="150">
        <v>0.091</v>
      </c>
      <c r="AB68" s="369">
        <f t="shared" si="0"/>
        <v>45.5</v>
      </c>
    </row>
    <row r="69" spans="1:28" s="165" customFormat="1" ht="13.5" thickBot="1">
      <c r="A69" s="42" t="s">
        <v>48</v>
      </c>
      <c r="B69" s="346">
        <v>0.07</v>
      </c>
      <c r="C69" s="150">
        <v>0.153</v>
      </c>
      <c r="D69" s="31">
        <f aca="true" t="shared" si="12" ref="D69:D74">C69/B69*10</f>
        <v>21.857142857142854</v>
      </c>
      <c r="E69" s="348">
        <v>4.85</v>
      </c>
      <c r="F69" s="141">
        <v>8.166</v>
      </c>
      <c r="G69" s="30">
        <f>F69/E69*10</f>
        <v>16.83711340206186</v>
      </c>
      <c r="H69" s="140">
        <v>285.48</v>
      </c>
      <c r="I69" s="140">
        <v>43.521</v>
      </c>
      <c r="J69" s="30">
        <f t="shared" si="10"/>
        <v>1.5244850777637662</v>
      </c>
      <c r="K69" s="140">
        <v>290.33</v>
      </c>
      <c r="L69" s="140">
        <v>51.687</v>
      </c>
      <c r="M69" s="31">
        <f t="shared" si="11"/>
        <v>1.7802845038404573</v>
      </c>
      <c r="N69" s="344"/>
      <c r="O69" s="140"/>
      <c r="P69" s="30"/>
      <c r="Q69" s="142"/>
      <c r="R69" s="142"/>
      <c r="S69" s="30"/>
      <c r="T69" s="140"/>
      <c r="U69" s="140"/>
      <c r="V69" s="31"/>
      <c r="W69" s="101">
        <f t="shared" si="5"/>
        <v>290.4</v>
      </c>
      <c r="X69" s="29">
        <f t="shared" si="6"/>
        <v>51.839999999999996</v>
      </c>
      <c r="Y69" s="31">
        <f t="shared" si="7"/>
        <v>1.7851239669421486</v>
      </c>
      <c r="Z69" s="344">
        <v>290.4</v>
      </c>
      <c r="AA69" s="140">
        <v>51.84</v>
      </c>
      <c r="AB69" s="369">
        <f t="shared" si="0"/>
        <v>1.785123966942149</v>
      </c>
    </row>
    <row r="70" spans="1:29" s="161" customFormat="1" ht="12.75">
      <c r="A70" s="42" t="s">
        <v>55</v>
      </c>
      <c r="B70" s="346">
        <v>0.45</v>
      </c>
      <c r="C70" s="150">
        <v>0.211</v>
      </c>
      <c r="D70" s="31">
        <f t="shared" si="12"/>
        <v>4.688888888888888</v>
      </c>
      <c r="E70" s="344">
        <v>59.25</v>
      </c>
      <c r="F70" s="140">
        <v>128.4</v>
      </c>
      <c r="G70" s="30">
        <f>F70/E70*10</f>
        <v>21.67088607594937</v>
      </c>
      <c r="H70" s="140">
        <v>11.23</v>
      </c>
      <c r="I70" s="140">
        <v>12.313</v>
      </c>
      <c r="J70" s="30">
        <f t="shared" si="10"/>
        <v>10.964381121994657</v>
      </c>
      <c r="K70" s="140">
        <v>70.48</v>
      </c>
      <c r="L70" s="140">
        <v>140.713</v>
      </c>
      <c r="M70" s="31">
        <f t="shared" si="11"/>
        <v>19.964954597048806</v>
      </c>
      <c r="N70" s="344"/>
      <c r="O70" s="140"/>
      <c r="P70" s="30"/>
      <c r="Q70" s="142"/>
      <c r="R70" s="142"/>
      <c r="S70" s="30"/>
      <c r="T70" s="140"/>
      <c r="U70" s="140"/>
      <c r="V70" s="31"/>
      <c r="W70" s="101">
        <f t="shared" si="5"/>
        <v>70.93</v>
      </c>
      <c r="X70" s="29">
        <f t="shared" si="6"/>
        <v>140.924</v>
      </c>
      <c r="Y70" s="31">
        <f t="shared" si="7"/>
        <v>19.868038911602987</v>
      </c>
      <c r="Z70" s="344">
        <v>71.11</v>
      </c>
      <c r="AA70" s="140">
        <v>140.967</v>
      </c>
      <c r="AB70" s="369">
        <f t="shared" si="0"/>
        <v>19.823794121783155</v>
      </c>
      <c r="AC70" s="335"/>
    </row>
    <row r="71" spans="1:28" s="165" customFormat="1" ht="12.75">
      <c r="A71" s="42" t="s">
        <v>53</v>
      </c>
      <c r="B71" s="348">
        <v>4.01</v>
      </c>
      <c r="C71" s="150">
        <v>0.883</v>
      </c>
      <c r="D71" s="31">
        <f t="shared" si="12"/>
        <v>2.201995012468828</v>
      </c>
      <c r="E71" s="344"/>
      <c r="F71" s="140"/>
      <c r="G71" s="30"/>
      <c r="H71" s="141">
        <v>1.38</v>
      </c>
      <c r="I71" s="141">
        <v>1.425</v>
      </c>
      <c r="J71" s="30">
        <f t="shared" si="10"/>
        <v>10.32608695652174</v>
      </c>
      <c r="K71" s="141">
        <v>1.38</v>
      </c>
      <c r="L71" s="141">
        <v>1.425</v>
      </c>
      <c r="M71" s="31">
        <f t="shared" si="11"/>
        <v>10.32608695652174</v>
      </c>
      <c r="N71" s="344"/>
      <c r="O71" s="140"/>
      <c r="P71" s="30"/>
      <c r="Q71" s="142"/>
      <c r="R71" s="142"/>
      <c r="S71" s="30"/>
      <c r="T71" s="140"/>
      <c r="U71" s="140"/>
      <c r="V71" s="372"/>
      <c r="W71" s="106">
        <f t="shared" si="5"/>
        <v>5.39</v>
      </c>
      <c r="X71" s="72">
        <f t="shared" si="6"/>
        <v>2.308</v>
      </c>
      <c r="Y71" s="31">
        <f t="shared" si="7"/>
        <v>4.282003710575139</v>
      </c>
      <c r="Z71" s="348">
        <v>5.39</v>
      </c>
      <c r="AA71" s="141">
        <v>2.308</v>
      </c>
      <c r="AB71" s="369">
        <f>AA71/Z71*10</f>
        <v>4.282003710575139</v>
      </c>
    </row>
    <row r="72" spans="1:28" s="165" customFormat="1" ht="13.5" thickBot="1">
      <c r="A72" s="43" t="s">
        <v>58</v>
      </c>
      <c r="B72" s="345">
        <v>1597.32</v>
      </c>
      <c r="C72" s="143">
        <v>265.609</v>
      </c>
      <c r="D72" s="37">
        <f t="shared" si="12"/>
        <v>1.66284150952846</v>
      </c>
      <c r="E72" s="345">
        <v>41.4</v>
      </c>
      <c r="F72" s="144">
        <v>7.888</v>
      </c>
      <c r="G72" s="36">
        <f>F72/E72*10</f>
        <v>1.9053140096618357</v>
      </c>
      <c r="H72" s="143">
        <v>40.32</v>
      </c>
      <c r="I72" s="143">
        <v>11.093</v>
      </c>
      <c r="J72" s="36">
        <f t="shared" si="10"/>
        <v>2.751240079365079</v>
      </c>
      <c r="K72" s="143">
        <v>81.72</v>
      </c>
      <c r="L72" s="143">
        <v>18.981</v>
      </c>
      <c r="M72" s="37">
        <f t="shared" si="11"/>
        <v>2.3226872246696035</v>
      </c>
      <c r="N72" s="345"/>
      <c r="O72" s="143"/>
      <c r="P72" s="36"/>
      <c r="Q72" s="145"/>
      <c r="R72" s="145"/>
      <c r="S72" s="36"/>
      <c r="T72" s="143"/>
      <c r="U72" s="143"/>
      <c r="V72" s="37"/>
      <c r="W72" s="104">
        <f t="shared" si="5"/>
        <v>1679.04</v>
      </c>
      <c r="X72" s="35">
        <f t="shared" si="6"/>
        <v>284.59</v>
      </c>
      <c r="Y72" s="37">
        <f t="shared" si="7"/>
        <v>1.694956641890604</v>
      </c>
      <c r="Z72" s="345">
        <v>1679.04</v>
      </c>
      <c r="AA72" s="143">
        <v>284.59</v>
      </c>
      <c r="AB72" s="371">
        <f>AA72/Z72*10</f>
        <v>1.694956641890604</v>
      </c>
    </row>
    <row r="73" spans="1:28" s="161" customFormat="1" ht="12.75">
      <c r="A73" s="41" t="s">
        <v>69</v>
      </c>
      <c r="B73" s="190">
        <v>1.63</v>
      </c>
      <c r="C73" s="137">
        <v>0.352</v>
      </c>
      <c r="D73" s="27">
        <f t="shared" si="12"/>
        <v>2.1595092024539877</v>
      </c>
      <c r="E73" s="175">
        <v>55.78</v>
      </c>
      <c r="F73" s="119">
        <v>22.242</v>
      </c>
      <c r="G73" s="26">
        <f>F73/E73*10</f>
        <v>3.987450699175332</v>
      </c>
      <c r="H73" s="120">
        <v>2.02</v>
      </c>
      <c r="I73" s="120">
        <v>1.774</v>
      </c>
      <c r="J73" s="26">
        <f t="shared" si="10"/>
        <v>8.782178217821782</v>
      </c>
      <c r="K73" s="119">
        <v>61.52</v>
      </c>
      <c r="L73" s="119">
        <v>26.34</v>
      </c>
      <c r="M73" s="27">
        <f t="shared" si="11"/>
        <v>4.281534460338101</v>
      </c>
      <c r="N73" s="175"/>
      <c r="O73" s="119"/>
      <c r="P73" s="26"/>
      <c r="Q73" s="108"/>
      <c r="R73" s="108"/>
      <c r="S73" s="26"/>
      <c r="T73" s="119"/>
      <c r="U73" s="119"/>
      <c r="V73" s="27"/>
      <c r="W73" s="98">
        <f t="shared" si="5"/>
        <v>63.150000000000006</v>
      </c>
      <c r="X73" s="25">
        <f t="shared" si="6"/>
        <v>26.692</v>
      </c>
      <c r="Y73" s="27">
        <f t="shared" si="7"/>
        <v>4.226761678543151</v>
      </c>
      <c r="Z73" s="374">
        <f>SUM(Z74:Z81)</f>
        <v>63.15</v>
      </c>
      <c r="AA73" s="375">
        <f>SUM(AA74:AA81)</f>
        <v>26.692</v>
      </c>
      <c r="AB73" s="27">
        <f>AA73/Z73*10</f>
        <v>4.226761678543151</v>
      </c>
    </row>
    <row r="74" spans="1:29" s="165" customFormat="1" ht="13.5" thickBot="1">
      <c r="A74" s="42" t="s">
        <v>17</v>
      </c>
      <c r="B74" s="346">
        <v>0.18</v>
      </c>
      <c r="C74" s="150">
        <v>0.067</v>
      </c>
      <c r="D74" s="31">
        <f t="shared" si="12"/>
        <v>3.7222222222222223</v>
      </c>
      <c r="E74" s="344"/>
      <c r="F74" s="140"/>
      <c r="G74" s="30"/>
      <c r="H74" s="150">
        <v>0.6</v>
      </c>
      <c r="I74" s="150">
        <v>0.397</v>
      </c>
      <c r="J74" s="30">
        <f t="shared" si="10"/>
        <v>6.616666666666667</v>
      </c>
      <c r="K74" s="150">
        <v>0.6</v>
      </c>
      <c r="L74" s="150">
        <v>0.397</v>
      </c>
      <c r="M74" s="31">
        <f t="shared" si="11"/>
        <v>6.616666666666667</v>
      </c>
      <c r="N74" s="344"/>
      <c r="O74" s="140"/>
      <c r="P74" s="30"/>
      <c r="Q74" s="142"/>
      <c r="R74" s="142"/>
      <c r="S74" s="30"/>
      <c r="T74" s="140"/>
      <c r="U74" s="140"/>
      <c r="V74" s="31"/>
      <c r="W74" s="185">
        <f t="shared" si="5"/>
        <v>0.78</v>
      </c>
      <c r="X74" s="30">
        <f t="shared" si="6"/>
        <v>0.464</v>
      </c>
      <c r="Y74" s="31">
        <f t="shared" si="7"/>
        <v>5.948717948717949</v>
      </c>
      <c r="Z74" s="346">
        <v>0.78</v>
      </c>
      <c r="AA74" s="150">
        <v>0.464</v>
      </c>
      <c r="AB74" s="369">
        <f aca="true" t="shared" si="13" ref="AB74:AB81">AA74/Z74*10</f>
        <v>5.948717948717949</v>
      </c>
      <c r="AC74" s="336"/>
    </row>
    <row r="75" spans="1:28" s="161" customFormat="1" ht="12.75">
      <c r="A75" s="42" t="s">
        <v>60</v>
      </c>
      <c r="B75" s="344"/>
      <c r="C75" s="140"/>
      <c r="D75" s="31"/>
      <c r="E75" s="348">
        <v>6.12</v>
      </c>
      <c r="F75" s="140">
        <v>12.34</v>
      </c>
      <c r="G75" s="30">
        <f>F75/E75*10</f>
        <v>20.163398692810457</v>
      </c>
      <c r="H75" s="150">
        <v>0.32</v>
      </c>
      <c r="I75" s="150">
        <v>0.525</v>
      </c>
      <c r="J75" s="30">
        <f t="shared" si="10"/>
        <v>16.40625</v>
      </c>
      <c r="K75" s="140">
        <v>10.16</v>
      </c>
      <c r="L75" s="140">
        <v>15.189</v>
      </c>
      <c r="M75" s="31">
        <f t="shared" si="11"/>
        <v>14.9498031496063</v>
      </c>
      <c r="N75" s="344"/>
      <c r="O75" s="140"/>
      <c r="P75" s="30"/>
      <c r="Q75" s="142"/>
      <c r="R75" s="142"/>
      <c r="S75" s="30"/>
      <c r="T75" s="140"/>
      <c r="U75" s="140"/>
      <c r="V75" s="31"/>
      <c r="W75" s="101">
        <f t="shared" si="5"/>
        <v>10.16</v>
      </c>
      <c r="X75" s="29">
        <f t="shared" si="6"/>
        <v>15.189</v>
      </c>
      <c r="Y75" s="31">
        <f t="shared" si="7"/>
        <v>14.9498031496063</v>
      </c>
      <c r="Z75" s="344">
        <v>10.16</v>
      </c>
      <c r="AA75" s="140">
        <v>15.189</v>
      </c>
      <c r="AB75" s="369">
        <f t="shared" si="13"/>
        <v>14.9498031496063</v>
      </c>
    </row>
    <row r="76" spans="1:28" s="165" customFormat="1" ht="12.75">
      <c r="A76" s="42" t="s">
        <v>95</v>
      </c>
      <c r="B76" s="344"/>
      <c r="C76" s="140"/>
      <c r="D76" s="31"/>
      <c r="E76" s="376">
        <v>0.06</v>
      </c>
      <c r="F76" s="325">
        <v>0.05</v>
      </c>
      <c r="G76" s="30">
        <f>F76/E76*10</f>
        <v>8.333333333333334</v>
      </c>
      <c r="H76" s="325">
        <v>0.04</v>
      </c>
      <c r="I76" s="325">
        <v>0.013</v>
      </c>
      <c r="J76" s="30">
        <f t="shared" si="10"/>
        <v>3.2499999999999996</v>
      </c>
      <c r="K76" s="150">
        <v>0.1</v>
      </c>
      <c r="L76" s="150">
        <v>0.063</v>
      </c>
      <c r="M76" s="31">
        <f t="shared" si="11"/>
        <v>6.3</v>
      </c>
      <c r="N76" s="344"/>
      <c r="O76" s="140"/>
      <c r="P76" s="30"/>
      <c r="Q76" s="142"/>
      <c r="R76" s="142"/>
      <c r="S76" s="30"/>
      <c r="T76" s="140"/>
      <c r="U76" s="140"/>
      <c r="V76" s="372"/>
      <c r="W76" s="185">
        <f aca="true" t="shared" si="14" ref="W76:W81">T76+K76+B76</f>
        <v>0.1</v>
      </c>
      <c r="X76" s="92">
        <f aca="true" t="shared" si="15" ref="X76:X81">U76+L76+C76</f>
        <v>0.063</v>
      </c>
      <c r="Y76" s="31">
        <f>X76/W76*10</f>
        <v>6.3</v>
      </c>
      <c r="Z76" s="346">
        <v>0.1</v>
      </c>
      <c r="AA76" s="150">
        <v>0.063</v>
      </c>
      <c r="AB76" s="369">
        <f t="shared" si="13"/>
        <v>6.3</v>
      </c>
    </row>
    <row r="77" spans="1:28" s="165" customFormat="1" ht="12.75">
      <c r="A77" s="42" t="s">
        <v>129</v>
      </c>
      <c r="B77" s="344"/>
      <c r="C77" s="140"/>
      <c r="D77" s="31"/>
      <c r="E77" s="376">
        <v>0.08</v>
      </c>
      <c r="F77" s="325">
        <v>0.015</v>
      </c>
      <c r="G77" s="30">
        <f>F77/E77*10</f>
        <v>1.875</v>
      </c>
      <c r="H77" s="140"/>
      <c r="I77" s="140"/>
      <c r="J77" s="30"/>
      <c r="K77" s="325">
        <v>0.08</v>
      </c>
      <c r="L77" s="325">
        <v>0.015</v>
      </c>
      <c r="M77" s="31">
        <f t="shared" si="11"/>
        <v>1.875</v>
      </c>
      <c r="N77" s="344"/>
      <c r="O77" s="140"/>
      <c r="P77" s="30"/>
      <c r="Q77" s="142"/>
      <c r="R77" s="142"/>
      <c r="S77" s="30"/>
      <c r="T77" s="140"/>
      <c r="U77" s="140"/>
      <c r="V77" s="31"/>
      <c r="W77" s="195">
        <f t="shared" si="14"/>
        <v>0.08</v>
      </c>
      <c r="X77" s="92">
        <f t="shared" si="15"/>
        <v>0.015</v>
      </c>
      <c r="Y77" s="31">
        <f>X77/W77*10</f>
        <v>1.875</v>
      </c>
      <c r="Z77" s="376">
        <v>0.08</v>
      </c>
      <c r="AA77" s="325">
        <v>0.015</v>
      </c>
      <c r="AB77" s="369">
        <f t="shared" si="13"/>
        <v>1.875</v>
      </c>
    </row>
    <row r="78" spans="1:28" s="165" customFormat="1" ht="13.5" thickBot="1">
      <c r="A78" s="42" t="s">
        <v>115</v>
      </c>
      <c r="B78" s="346">
        <v>0.18</v>
      </c>
      <c r="C78" s="150">
        <v>0.084</v>
      </c>
      <c r="D78" s="31">
        <f>C78/B78*10</f>
        <v>4.666666666666667</v>
      </c>
      <c r="E78" s="344"/>
      <c r="F78" s="140"/>
      <c r="G78" s="30"/>
      <c r="H78" s="150">
        <v>0.51</v>
      </c>
      <c r="I78" s="150">
        <v>0.343</v>
      </c>
      <c r="J78" s="30">
        <f>I78/H78*10</f>
        <v>6.725490196078432</v>
      </c>
      <c r="K78" s="150">
        <v>0.51</v>
      </c>
      <c r="L78" s="150">
        <v>0.343</v>
      </c>
      <c r="M78" s="31">
        <f t="shared" si="11"/>
        <v>6.725490196078432</v>
      </c>
      <c r="N78" s="344"/>
      <c r="O78" s="140"/>
      <c r="P78" s="30"/>
      <c r="Q78" s="142"/>
      <c r="R78" s="142"/>
      <c r="S78" s="30"/>
      <c r="T78" s="140"/>
      <c r="U78" s="140"/>
      <c r="V78" s="31"/>
      <c r="W78" s="185">
        <f t="shared" si="14"/>
        <v>0.69</v>
      </c>
      <c r="X78" s="30">
        <f t="shared" si="15"/>
        <v>0.42700000000000005</v>
      </c>
      <c r="Y78" s="31">
        <f>X78/W78*10</f>
        <v>6.188405797101451</v>
      </c>
      <c r="Z78" s="346">
        <v>0.69</v>
      </c>
      <c r="AA78" s="150">
        <v>0.427</v>
      </c>
      <c r="AB78" s="369">
        <f t="shared" si="13"/>
        <v>6.188405797101449</v>
      </c>
    </row>
    <row r="79" spans="1:29" s="161" customFormat="1" ht="12.75">
      <c r="A79" s="42" t="s">
        <v>149</v>
      </c>
      <c r="B79" s="346">
        <v>0.05</v>
      </c>
      <c r="C79" s="150">
        <v>0.006</v>
      </c>
      <c r="D79" s="31">
        <f>C79/B79*10</f>
        <v>1.2</v>
      </c>
      <c r="E79" s="346">
        <v>0.02</v>
      </c>
      <c r="F79" s="325">
        <v>0.003</v>
      </c>
      <c r="G79" s="30">
        <f>F79/E79*10</f>
        <v>1.5</v>
      </c>
      <c r="H79" s="325">
        <v>0.02</v>
      </c>
      <c r="I79" s="325">
        <v>0.002</v>
      </c>
      <c r="J79" s="30">
        <f>I79/H79*10</f>
        <v>1</v>
      </c>
      <c r="K79" s="325">
        <v>0.04</v>
      </c>
      <c r="L79" s="325">
        <v>0.005</v>
      </c>
      <c r="M79" s="31">
        <f t="shared" si="11"/>
        <v>1.25</v>
      </c>
      <c r="N79" s="344"/>
      <c r="O79" s="140"/>
      <c r="P79" s="30"/>
      <c r="Q79" s="142"/>
      <c r="R79" s="142"/>
      <c r="S79" s="30"/>
      <c r="T79" s="140"/>
      <c r="U79" s="140"/>
      <c r="V79" s="372"/>
      <c r="W79" s="195">
        <f t="shared" si="14"/>
        <v>0.09</v>
      </c>
      <c r="X79" s="92">
        <f t="shared" si="15"/>
        <v>0.011</v>
      </c>
      <c r="Y79" s="31">
        <f>X79/W79*10</f>
        <v>1.222222222222222</v>
      </c>
      <c r="Z79" s="376">
        <v>0.09</v>
      </c>
      <c r="AA79" s="325">
        <v>0.011</v>
      </c>
      <c r="AB79" s="369">
        <f t="shared" si="13"/>
        <v>1.222222222222222</v>
      </c>
      <c r="AC79" s="335"/>
    </row>
    <row r="80" spans="1:28" s="165" customFormat="1" ht="12.75">
      <c r="A80" s="42" t="s">
        <v>116</v>
      </c>
      <c r="B80" s="344"/>
      <c r="C80" s="140"/>
      <c r="D80" s="31"/>
      <c r="E80" s="344"/>
      <c r="F80" s="140"/>
      <c r="G80" s="30"/>
      <c r="H80" s="150">
        <v>0.53</v>
      </c>
      <c r="I80" s="150">
        <v>0.494</v>
      </c>
      <c r="J80" s="30">
        <f>I80/H80*10</f>
        <v>9.320754716981131</v>
      </c>
      <c r="K80" s="150">
        <v>0.53</v>
      </c>
      <c r="L80" s="150">
        <v>0.494</v>
      </c>
      <c r="M80" s="31">
        <f t="shared" si="11"/>
        <v>9.320754716981131</v>
      </c>
      <c r="N80" s="344"/>
      <c r="O80" s="140"/>
      <c r="P80" s="30"/>
      <c r="Q80" s="142"/>
      <c r="R80" s="142"/>
      <c r="S80" s="30"/>
      <c r="T80" s="140"/>
      <c r="U80" s="140"/>
      <c r="V80" s="31"/>
      <c r="W80" s="185">
        <f t="shared" si="14"/>
        <v>0.53</v>
      </c>
      <c r="X80" s="30">
        <f t="shared" si="15"/>
        <v>0.494</v>
      </c>
      <c r="Y80" s="31">
        <f>X80/W80*10</f>
        <v>9.320754716981131</v>
      </c>
      <c r="Z80" s="346">
        <v>0.53</v>
      </c>
      <c r="AA80" s="150">
        <v>0.494</v>
      </c>
      <c r="AB80" s="369">
        <f t="shared" si="13"/>
        <v>9.320754716981131</v>
      </c>
    </row>
    <row r="81" spans="1:29" s="165" customFormat="1" ht="13.5" thickBot="1">
      <c r="A81" s="43" t="s">
        <v>39</v>
      </c>
      <c r="B81" s="347">
        <v>1.22</v>
      </c>
      <c r="C81" s="153">
        <v>0.195</v>
      </c>
      <c r="D81" s="37">
        <f>C81/B81*10</f>
        <v>1.598360655737705</v>
      </c>
      <c r="E81" s="345">
        <v>49.5</v>
      </c>
      <c r="F81" s="143">
        <v>9.834</v>
      </c>
      <c r="G81" s="36">
        <f>F81/E81*10</f>
        <v>1.9866666666666666</v>
      </c>
      <c r="H81" s="143"/>
      <c r="I81" s="143"/>
      <c r="J81" s="36"/>
      <c r="K81" s="143">
        <v>49.5</v>
      </c>
      <c r="L81" s="143">
        <v>9.834</v>
      </c>
      <c r="M81" s="37">
        <f t="shared" si="11"/>
        <v>1.9866666666666666</v>
      </c>
      <c r="N81" s="345"/>
      <c r="O81" s="143"/>
      <c r="P81" s="36"/>
      <c r="Q81" s="145"/>
      <c r="R81" s="145"/>
      <c r="S81" s="36"/>
      <c r="T81" s="143"/>
      <c r="U81" s="143"/>
      <c r="V81" s="37"/>
      <c r="W81" s="104">
        <f t="shared" si="14"/>
        <v>50.72</v>
      </c>
      <c r="X81" s="35">
        <f t="shared" si="15"/>
        <v>10.029</v>
      </c>
      <c r="Y81" s="37">
        <f>X81/W81*10</f>
        <v>1.977326498422713</v>
      </c>
      <c r="Z81" s="345">
        <v>50.72</v>
      </c>
      <c r="AA81" s="143">
        <v>10.029</v>
      </c>
      <c r="AB81" s="371">
        <f t="shared" si="13"/>
        <v>1.977326498422713</v>
      </c>
      <c r="AC81" s="336"/>
    </row>
    <row r="82" spans="1:28" s="161" customFormat="1" ht="12.75">
      <c r="A82" s="41" t="s">
        <v>65</v>
      </c>
      <c r="B82" s="175">
        <v>3693.79</v>
      </c>
      <c r="C82" s="119">
        <v>1258.694</v>
      </c>
      <c r="D82" s="27">
        <f>C82/B82*10</f>
        <v>3.4075949092937066</v>
      </c>
      <c r="E82" s="175">
        <v>3012.99</v>
      </c>
      <c r="F82" s="119">
        <v>1518.647</v>
      </c>
      <c r="G82" s="26">
        <f aca="true" t="shared" si="16" ref="G82:G94">F82/E82*10</f>
        <v>5.040332028981178</v>
      </c>
      <c r="H82" s="119">
        <v>4286.85</v>
      </c>
      <c r="I82" s="119">
        <v>1056.676</v>
      </c>
      <c r="J82" s="26">
        <f aca="true" t="shared" si="17" ref="J82:J94">I82/H82*10</f>
        <v>2.4649241284392964</v>
      </c>
      <c r="K82" s="119">
        <v>7299.84</v>
      </c>
      <c r="L82" s="119">
        <v>2575.323</v>
      </c>
      <c r="M82" s="27">
        <f aca="true" t="shared" si="18" ref="M82:M94">L82/K82*10</f>
        <v>3.5279170502367174</v>
      </c>
      <c r="N82" s="175">
        <v>720.12</v>
      </c>
      <c r="O82" s="119">
        <v>69.05</v>
      </c>
      <c r="P82" s="26">
        <f>O82/N82*10</f>
        <v>0.958867966450036</v>
      </c>
      <c r="Q82" s="108"/>
      <c r="R82" s="108"/>
      <c r="S82" s="26"/>
      <c r="T82" s="119">
        <v>720.12</v>
      </c>
      <c r="U82" s="119">
        <v>69.05</v>
      </c>
      <c r="V82" s="27">
        <f>U82/T82*10</f>
        <v>0.958867966450036</v>
      </c>
      <c r="W82" s="98">
        <f aca="true" t="shared" si="19" ref="W82:X94">T82+K82+B82</f>
        <v>11713.75</v>
      </c>
      <c r="X82" s="25">
        <f t="shared" si="19"/>
        <v>3903.067</v>
      </c>
      <c r="Y82" s="27">
        <f aca="true" t="shared" si="20" ref="Y82:Y94">X82/W82*10</f>
        <v>3.3320388432397823</v>
      </c>
      <c r="Z82" s="175">
        <f>SUM(Z83:Z87)</f>
        <v>11713.75</v>
      </c>
      <c r="AA82" s="119">
        <f>SUM(AA83:AA87)</f>
        <v>3903.067</v>
      </c>
      <c r="AB82" s="27">
        <f>AA82/Z82*10</f>
        <v>3.3320388432397823</v>
      </c>
    </row>
    <row r="83" spans="1:28" s="165" customFormat="1" ht="12.75">
      <c r="A83" s="42" t="s">
        <v>57</v>
      </c>
      <c r="B83" s="344">
        <v>107.23</v>
      </c>
      <c r="C83" s="140">
        <v>29.634</v>
      </c>
      <c r="D83" s="31">
        <f>C83/B83*10</f>
        <v>2.7635922782803317</v>
      </c>
      <c r="E83" s="344">
        <v>1078.68</v>
      </c>
      <c r="F83" s="140">
        <v>880.695</v>
      </c>
      <c r="G83" s="30">
        <f>F83/E83*10</f>
        <v>8.164562242741129</v>
      </c>
      <c r="H83" s="140">
        <v>2962.61</v>
      </c>
      <c r="I83" s="140">
        <v>756.282</v>
      </c>
      <c r="J83" s="30">
        <f>I83/H83*10</f>
        <v>2.552755847040279</v>
      </c>
      <c r="K83" s="140">
        <v>4041.29</v>
      </c>
      <c r="L83" s="140">
        <v>1636.977</v>
      </c>
      <c r="M83" s="31">
        <f>L83/K83*10</f>
        <v>4.050629873134569</v>
      </c>
      <c r="N83" s="6">
        <v>0.12</v>
      </c>
      <c r="O83" s="142">
        <v>0.65</v>
      </c>
      <c r="P83" s="30">
        <f>O83/N83*10</f>
        <v>54.16666666666667</v>
      </c>
      <c r="Q83" s="142"/>
      <c r="R83" s="142"/>
      <c r="S83" s="30"/>
      <c r="T83" s="142">
        <v>0.12</v>
      </c>
      <c r="U83" s="142">
        <v>0.65</v>
      </c>
      <c r="V83" s="31">
        <f>U83/T83*10</f>
        <v>54.16666666666667</v>
      </c>
      <c r="W83" s="101">
        <f aca="true" t="shared" si="21" ref="W83:X87">T83+K83+B83</f>
        <v>4148.639999999999</v>
      </c>
      <c r="X83" s="29">
        <f t="shared" si="21"/>
        <v>1667.2610000000002</v>
      </c>
      <c r="Y83" s="31">
        <f>X83/W83*10</f>
        <v>4.0188133942689666</v>
      </c>
      <c r="Z83" s="344">
        <v>4148.64</v>
      </c>
      <c r="AA83" s="140">
        <v>1667.261</v>
      </c>
      <c r="AB83" s="369">
        <f aca="true" t="shared" si="22" ref="AB83:AB93">AA83/Z83*10</f>
        <v>4.018813394268965</v>
      </c>
    </row>
    <row r="84" spans="1:28" s="165" customFormat="1" ht="12.75">
      <c r="A84" s="42" t="s">
        <v>9</v>
      </c>
      <c r="B84" s="344">
        <v>3586.11</v>
      </c>
      <c r="C84" s="140">
        <v>1228.82</v>
      </c>
      <c r="D84" s="31">
        <f>C84/B84*10</f>
        <v>3.426609892055737</v>
      </c>
      <c r="E84" s="344">
        <v>1565.06</v>
      </c>
      <c r="F84" s="140">
        <v>540.511</v>
      </c>
      <c r="G84" s="30">
        <f>F84/E84*10</f>
        <v>3.453612002095766</v>
      </c>
      <c r="H84" s="140">
        <v>1219.14</v>
      </c>
      <c r="I84" s="140">
        <v>268.093</v>
      </c>
      <c r="J84" s="30">
        <f>I84/H84*10</f>
        <v>2.1990337450990043</v>
      </c>
      <c r="K84" s="140">
        <v>2784.2</v>
      </c>
      <c r="L84" s="140">
        <v>808.604</v>
      </c>
      <c r="M84" s="31">
        <f>L84/K84*10</f>
        <v>2.904259751454637</v>
      </c>
      <c r="N84" s="344">
        <v>720</v>
      </c>
      <c r="O84" s="140">
        <v>68.4</v>
      </c>
      <c r="P84" s="30">
        <f>O84/N84*10</f>
        <v>0.95</v>
      </c>
      <c r="Q84" s="142"/>
      <c r="R84" s="142"/>
      <c r="S84" s="30"/>
      <c r="T84" s="140">
        <v>720</v>
      </c>
      <c r="U84" s="140">
        <v>68.4</v>
      </c>
      <c r="V84" s="31">
        <f>U84/T84*10</f>
        <v>0.95</v>
      </c>
      <c r="W84" s="101">
        <f t="shared" si="21"/>
        <v>7090.3099999999995</v>
      </c>
      <c r="X84" s="29">
        <f t="shared" si="21"/>
        <v>2105.824</v>
      </c>
      <c r="Y84" s="31">
        <f>X84/W84*10</f>
        <v>2.970002722024848</v>
      </c>
      <c r="Z84" s="344">
        <v>7090.31</v>
      </c>
      <c r="AA84" s="140">
        <v>2105.824</v>
      </c>
      <c r="AB84" s="369">
        <f t="shared" si="22"/>
        <v>2.970002722024848</v>
      </c>
    </row>
    <row r="85" spans="1:28" s="165" customFormat="1" ht="12.75">
      <c r="A85" s="42" t="s">
        <v>106</v>
      </c>
      <c r="B85" s="344"/>
      <c r="C85" s="140"/>
      <c r="D85" s="31"/>
      <c r="E85" s="346">
        <v>0.62</v>
      </c>
      <c r="F85" s="150">
        <v>0.421</v>
      </c>
      <c r="G85" s="30">
        <f>F85/E85*10</f>
        <v>6.79032258064516</v>
      </c>
      <c r="H85" s="141">
        <v>1.16</v>
      </c>
      <c r="I85" s="141">
        <v>1.023</v>
      </c>
      <c r="J85" s="30">
        <f>I85/H85*10</f>
        <v>8.818965517241379</v>
      </c>
      <c r="K85" s="141">
        <v>1.78</v>
      </c>
      <c r="L85" s="141">
        <v>1.444</v>
      </c>
      <c r="M85" s="31">
        <f>L85/K85*10</f>
        <v>8.112359550561797</v>
      </c>
      <c r="N85" s="6"/>
      <c r="O85" s="142"/>
      <c r="P85" s="30"/>
      <c r="Q85" s="142"/>
      <c r="R85" s="142"/>
      <c r="S85" s="30"/>
      <c r="T85" s="142"/>
      <c r="U85" s="142"/>
      <c r="V85" s="193"/>
      <c r="W85" s="106">
        <f t="shared" si="21"/>
        <v>1.78</v>
      </c>
      <c r="X85" s="72">
        <f t="shared" si="21"/>
        <v>1.444</v>
      </c>
      <c r="Y85" s="31">
        <f>X85/W85*10</f>
        <v>8.112359550561797</v>
      </c>
      <c r="Z85" s="348">
        <v>1.78</v>
      </c>
      <c r="AA85" s="141">
        <v>1.444</v>
      </c>
      <c r="AB85" s="369">
        <f t="shared" si="22"/>
        <v>8.112359550561797</v>
      </c>
    </row>
    <row r="86" spans="1:28" s="165" customFormat="1" ht="12.75">
      <c r="A86" s="42" t="s">
        <v>37</v>
      </c>
      <c r="B86" s="346">
        <v>0.36</v>
      </c>
      <c r="C86" s="150">
        <v>0.228</v>
      </c>
      <c r="D86" s="31">
        <f>C86/B86*10</f>
        <v>6.333333333333334</v>
      </c>
      <c r="E86" s="346">
        <v>0.38</v>
      </c>
      <c r="F86" s="150">
        <v>0.855</v>
      </c>
      <c r="G86" s="30">
        <f>F86/E86*10</f>
        <v>22.5</v>
      </c>
      <c r="H86" s="140">
        <v>13.89</v>
      </c>
      <c r="I86" s="140">
        <v>9.672</v>
      </c>
      <c r="J86" s="30">
        <f>I86/H86*10</f>
        <v>6.963282937365011</v>
      </c>
      <c r="K86" s="140">
        <v>14.27</v>
      </c>
      <c r="L86" s="140">
        <v>10.527</v>
      </c>
      <c r="M86" s="31">
        <f>L86/K86*10</f>
        <v>7.377014716187807</v>
      </c>
      <c r="N86" s="6"/>
      <c r="O86" s="142"/>
      <c r="P86" s="30"/>
      <c r="Q86" s="142"/>
      <c r="R86" s="142"/>
      <c r="S86" s="30"/>
      <c r="T86" s="142"/>
      <c r="U86" s="142"/>
      <c r="V86" s="193"/>
      <c r="W86" s="101">
        <f t="shared" si="21"/>
        <v>14.629999999999999</v>
      </c>
      <c r="X86" s="29">
        <f t="shared" si="21"/>
        <v>10.754999999999999</v>
      </c>
      <c r="Y86" s="31">
        <f>X86/W86*10</f>
        <v>7.351332877648668</v>
      </c>
      <c r="Z86" s="344">
        <v>14.63</v>
      </c>
      <c r="AA86" s="140">
        <v>10.755</v>
      </c>
      <c r="AB86" s="369">
        <f>AA86/Z86*10</f>
        <v>7.351332877648668</v>
      </c>
    </row>
    <row r="87" spans="1:28" s="165" customFormat="1" ht="13.5" thickBot="1">
      <c r="A87" s="43" t="s">
        <v>117</v>
      </c>
      <c r="B87" s="350">
        <v>0.09</v>
      </c>
      <c r="C87" s="153">
        <v>0.012</v>
      </c>
      <c r="D87" s="37">
        <f>C87/B87*10</f>
        <v>1.3333333333333333</v>
      </c>
      <c r="E87" s="345">
        <v>368.25</v>
      </c>
      <c r="F87" s="143">
        <v>96.165</v>
      </c>
      <c r="G87" s="36">
        <f>F87/E87*10</f>
        <v>2.6114052953156826</v>
      </c>
      <c r="H87" s="143">
        <v>90.05</v>
      </c>
      <c r="I87" s="143">
        <v>21.606</v>
      </c>
      <c r="J87" s="36">
        <f>I87/H87*10</f>
        <v>2.399333703498057</v>
      </c>
      <c r="K87" s="143">
        <v>458.3</v>
      </c>
      <c r="L87" s="143">
        <v>117.771</v>
      </c>
      <c r="M87" s="37">
        <f>L87/K87*10</f>
        <v>2.5697359807986038</v>
      </c>
      <c r="N87" s="8"/>
      <c r="O87" s="145"/>
      <c r="P87" s="36"/>
      <c r="Q87" s="145"/>
      <c r="R87" s="145"/>
      <c r="S87" s="36"/>
      <c r="T87" s="145"/>
      <c r="U87" s="145"/>
      <c r="V87" s="197"/>
      <c r="W87" s="104">
        <f t="shared" si="21"/>
        <v>458.39</v>
      </c>
      <c r="X87" s="35">
        <f t="shared" si="21"/>
        <v>117.783</v>
      </c>
      <c r="Y87" s="37">
        <f>X87/W87*10</f>
        <v>2.569493226292022</v>
      </c>
      <c r="Z87" s="345">
        <v>458.39</v>
      </c>
      <c r="AA87" s="143">
        <v>117.783</v>
      </c>
      <c r="AB87" s="371">
        <f t="shared" si="22"/>
        <v>2.569493226292022</v>
      </c>
    </row>
    <row r="88" spans="1:28" s="161" customFormat="1" ht="12.75">
      <c r="A88" s="41" t="s">
        <v>66</v>
      </c>
      <c r="B88" s="175">
        <v>29.23</v>
      </c>
      <c r="C88" s="120">
        <v>8.8</v>
      </c>
      <c r="D88" s="27">
        <f>C88/B88*10</f>
        <v>3.010605542251112</v>
      </c>
      <c r="E88" s="175">
        <v>134.13</v>
      </c>
      <c r="F88" s="119">
        <v>65.143</v>
      </c>
      <c r="G88" s="26">
        <f t="shared" si="16"/>
        <v>4.856706180571088</v>
      </c>
      <c r="H88" s="119">
        <v>121.28</v>
      </c>
      <c r="I88" s="119">
        <v>45.041</v>
      </c>
      <c r="J88" s="26">
        <f t="shared" si="17"/>
        <v>3.713802770448549</v>
      </c>
      <c r="K88" s="119">
        <v>255.41</v>
      </c>
      <c r="L88" s="119">
        <v>110.184</v>
      </c>
      <c r="M88" s="27">
        <f t="shared" si="18"/>
        <v>4.314004933244587</v>
      </c>
      <c r="N88" s="14"/>
      <c r="O88" s="108"/>
      <c r="P88" s="26"/>
      <c r="Q88" s="108"/>
      <c r="R88" s="108"/>
      <c r="S88" s="26"/>
      <c r="T88" s="108"/>
      <c r="U88" s="108"/>
      <c r="V88" s="192"/>
      <c r="W88" s="98">
        <f t="shared" si="19"/>
        <v>284.64</v>
      </c>
      <c r="X88" s="25">
        <f t="shared" si="19"/>
        <v>118.984</v>
      </c>
      <c r="Y88" s="27">
        <f t="shared" si="20"/>
        <v>4.180157391793142</v>
      </c>
      <c r="Z88" s="175">
        <f>SUM(Z89:Z91)</f>
        <v>284.63999999999993</v>
      </c>
      <c r="AA88" s="119">
        <f>SUM(AA89:AA91)</f>
        <v>118.984</v>
      </c>
      <c r="AB88" s="27">
        <f>AA88/Z88*10</f>
        <v>4.180157391793143</v>
      </c>
    </row>
    <row r="89" spans="1:28" s="165" customFormat="1" ht="12.75">
      <c r="A89" s="42" t="s">
        <v>1</v>
      </c>
      <c r="B89" s="344"/>
      <c r="C89" s="140"/>
      <c r="D89" s="31"/>
      <c r="E89" s="348">
        <v>2.28</v>
      </c>
      <c r="F89" s="141">
        <v>2.342</v>
      </c>
      <c r="G89" s="30">
        <f t="shared" si="16"/>
        <v>10.271929824561406</v>
      </c>
      <c r="H89" s="140"/>
      <c r="I89" s="140"/>
      <c r="J89" s="30"/>
      <c r="K89" s="141">
        <v>2.28</v>
      </c>
      <c r="L89" s="141">
        <v>2.342</v>
      </c>
      <c r="M89" s="31">
        <f t="shared" si="18"/>
        <v>10.271929824561406</v>
      </c>
      <c r="N89" s="6"/>
      <c r="O89" s="142"/>
      <c r="P89" s="30"/>
      <c r="Q89" s="142"/>
      <c r="R89" s="142"/>
      <c r="S89" s="30"/>
      <c r="T89" s="142"/>
      <c r="U89" s="142"/>
      <c r="V89" s="193"/>
      <c r="W89" s="106">
        <f t="shared" si="19"/>
        <v>2.28</v>
      </c>
      <c r="X89" s="72">
        <f t="shared" si="19"/>
        <v>2.342</v>
      </c>
      <c r="Y89" s="31">
        <f t="shared" si="20"/>
        <v>10.271929824561406</v>
      </c>
      <c r="Z89" s="348">
        <v>2.28</v>
      </c>
      <c r="AA89" s="141">
        <v>2.342</v>
      </c>
      <c r="AB89" s="369">
        <f t="shared" si="22"/>
        <v>10.271929824561406</v>
      </c>
    </row>
    <row r="90" spans="1:28" s="165" customFormat="1" ht="12.75">
      <c r="A90" s="42" t="s">
        <v>7</v>
      </c>
      <c r="B90" s="344">
        <v>29.23</v>
      </c>
      <c r="C90" s="141">
        <v>8.8</v>
      </c>
      <c r="D90" s="31">
        <f>C90/B90*10</f>
        <v>3.010605542251112</v>
      </c>
      <c r="E90" s="344">
        <v>131.84</v>
      </c>
      <c r="F90" s="140">
        <v>62.8</v>
      </c>
      <c r="G90" s="30">
        <f t="shared" si="16"/>
        <v>4.763349514563107</v>
      </c>
      <c r="H90" s="140">
        <v>121.26</v>
      </c>
      <c r="I90" s="140">
        <v>45.039</v>
      </c>
      <c r="J90" s="30">
        <f t="shared" si="17"/>
        <v>3.714250371103414</v>
      </c>
      <c r="K90" s="140">
        <v>253.1</v>
      </c>
      <c r="L90" s="140">
        <v>107.839</v>
      </c>
      <c r="M90" s="31">
        <f t="shared" si="18"/>
        <v>4.260726985381273</v>
      </c>
      <c r="N90" s="6"/>
      <c r="O90" s="142"/>
      <c r="P90" s="30"/>
      <c r="Q90" s="142"/>
      <c r="R90" s="142"/>
      <c r="S90" s="30"/>
      <c r="T90" s="142"/>
      <c r="U90" s="142"/>
      <c r="V90" s="193"/>
      <c r="W90" s="101">
        <f t="shared" si="19"/>
        <v>282.33</v>
      </c>
      <c r="X90" s="29">
        <f t="shared" si="19"/>
        <v>116.639</v>
      </c>
      <c r="Y90" s="31">
        <f t="shared" si="20"/>
        <v>4.131300251478766</v>
      </c>
      <c r="Z90" s="344">
        <v>282.33</v>
      </c>
      <c r="AA90" s="140">
        <v>116.639</v>
      </c>
      <c r="AB90" s="369">
        <f t="shared" si="22"/>
        <v>4.131300251478766</v>
      </c>
    </row>
    <row r="91" spans="1:28" s="165" customFormat="1" ht="13.5" thickBot="1">
      <c r="A91" s="45" t="s">
        <v>12</v>
      </c>
      <c r="B91" s="351"/>
      <c r="C91" s="332"/>
      <c r="D91" s="80"/>
      <c r="E91" s="377">
        <v>0.01</v>
      </c>
      <c r="F91" s="378">
        <v>0.001</v>
      </c>
      <c r="G91" s="36">
        <f t="shared" si="16"/>
        <v>1</v>
      </c>
      <c r="H91" s="378">
        <v>0.02</v>
      </c>
      <c r="I91" s="378">
        <v>0.002</v>
      </c>
      <c r="J91" s="36">
        <f t="shared" si="17"/>
        <v>1</v>
      </c>
      <c r="K91" s="378">
        <v>0.03</v>
      </c>
      <c r="L91" s="378">
        <v>0.003</v>
      </c>
      <c r="M91" s="37">
        <f t="shared" si="18"/>
        <v>1</v>
      </c>
      <c r="N91" s="8"/>
      <c r="O91" s="145"/>
      <c r="P91" s="36"/>
      <c r="Q91" s="145"/>
      <c r="R91" s="145"/>
      <c r="S91" s="36"/>
      <c r="T91" s="145"/>
      <c r="U91" s="145"/>
      <c r="V91" s="197"/>
      <c r="W91" s="200">
        <f t="shared" si="19"/>
        <v>0.03</v>
      </c>
      <c r="X91" s="201">
        <f t="shared" si="19"/>
        <v>0.003</v>
      </c>
      <c r="Y91" s="37">
        <f t="shared" si="20"/>
        <v>1</v>
      </c>
      <c r="Z91" s="377">
        <v>0.03</v>
      </c>
      <c r="AA91" s="378">
        <v>0.003</v>
      </c>
      <c r="AB91" s="371">
        <f t="shared" si="22"/>
        <v>1</v>
      </c>
    </row>
    <row r="92" spans="1:28" s="161" customFormat="1" ht="12.75">
      <c r="A92" s="14" t="s">
        <v>67</v>
      </c>
      <c r="B92" s="120">
        <v>9.45</v>
      </c>
      <c r="C92" s="120">
        <v>1.706</v>
      </c>
      <c r="D92" s="27">
        <f>C92/B92*10</f>
        <v>1.8052910052910054</v>
      </c>
      <c r="E92" s="429">
        <v>54.24</v>
      </c>
      <c r="F92" s="119">
        <v>50.201</v>
      </c>
      <c r="G92" s="26">
        <f t="shared" si="16"/>
        <v>9.255346607669617</v>
      </c>
      <c r="H92" s="119">
        <v>81.98</v>
      </c>
      <c r="I92" s="119">
        <v>26.221</v>
      </c>
      <c r="J92" s="26">
        <f t="shared" si="17"/>
        <v>3.1984630397657963</v>
      </c>
      <c r="K92" s="119">
        <v>136.22</v>
      </c>
      <c r="L92" s="119">
        <v>76.422</v>
      </c>
      <c r="M92" s="27">
        <f t="shared" si="18"/>
        <v>5.610189399500808</v>
      </c>
      <c r="N92" s="379">
        <v>0.04</v>
      </c>
      <c r="O92" s="137">
        <v>0.187</v>
      </c>
      <c r="P92" s="26">
        <f>O92/N92*10</f>
        <v>46.75</v>
      </c>
      <c r="Q92" s="108"/>
      <c r="R92" s="108"/>
      <c r="S92" s="26"/>
      <c r="T92" s="108">
        <v>0.04</v>
      </c>
      <c r="U92" s="137">
        <v>0.187</v>
      </c>
      <c r="V92" s="27">
        <f>U92/T92*10</f>
        <v>46.75</v>
      </c>
      <c r="W92" s="98">
        <f t="shared" si="19"/>
        <v>145.70999999999998</v>
      </c>
      <c r="X92" s="25">
        <f t="shared" si="19"/>
        <v>78.315</v>
      </c>
      <c r="Y92" s="27">
        <f t="shared" si="20"/>
        <v>5.374716903438337</v>
      </c>
      <c r="Z92" s="175">
        <f>SUM(Z93:Z94)</f>
        <v>145.71</v>
      </c>
      <c r="AA92" s="119">
        <f>SUM(AA93:AA94)</f>
        <v>78.315</v>
      </c>
      <c r="AB92" s="27">
        <f>AA92/Z92*10</f>
        <v>5.374716903438336</v>
      </c>
    </row>
    <row r="93" spans="1:28" s="165" customFormat="1" ht="12.75">
      <c r="A93" s="6" t="s">
        <v>3</v>
      </c>
      <c r="B93" s="141">
        <v>9.45</v>
      </c>
      <c r="C93" s="141">
        <v>1.706</v>
      </c>
      <c r="D93" s="31">
        <f>C93/B93*10</f>
        <v>1.8052910052910054</v>
      </c>
      <c r="E93" s="430">
        <v>45.25</v>
      </c>
      <c r="F93" s="140">
        <v>45.359</v>
      </c>
      <c r="G93" s="30">
        <f t="shared" si="16"/>
        <v>10.024088397790056</v>
      </c>
      <c r="H93" s="140">
        <v>80.85</v>
      </c>
      <c r="I93" s="140">
        <v>24.807</v>
      </c>
      <c r="J93" s="30">
        <f t="shared" si="17"/>
        <v>3.068274582560297</v>
      </c>
      <c r="K93" s="140">
        <v>126.1</v>
      </c>
      <c r="L93" s="140">
        <v>70.166</v>
      </c>
      <c r="M93" s="31">
        <f t="shared" si="18"/>
        <v>5.564314036478985</v>
      </c>
      <c r="N93" s="6"/>
      <c r="O93" s="142"/>
      <c r="P93" s="30"/>
      <c r="Q93" s="142"/>
      <c r="R93" s="142"/>
      <c r="S93" s="30"/>
      <c r="T93" s="142"/>
      <c r="U93" s="142"/>
      <c r="V93" s="193"/>
      <c r="W93" s="101">
        <f t="shared" si="19"/>
        <v>135.54999999999998</v>
      </c>
      <c r="X93" s="29">
        <f t="shared" si="19"/>
        <v>71.872</v>
      </c>
      <c r="Y93" s="31">
        <f t="shared" si="20"/>
        <v>5.3022500922168945</v>
      </c>
      <c r="Z93" s="344">
        <v>135.55</v>
      </c>
      <c r="AA93" s="140">
        <v>71.872</v>
      </c>
      <c r="AB93" s="369">
        <f t="shared" si="22"/>
        <v>5.302250092216894</v>
      </c>
    </row>
    <row r="94" spans="1:28" s="165" customFormat="1" ht="13.5" thickBot="1">
      <c r="A94" s="8" t="s">
        <v>42</v>
      </c>
      <c r="B94" s="145"/>
      <c r="C94" s="145"/>
      <c r="D94" s="37"/>
      <c r="E94" s="431">
        <v>8.99</v>
      </c>
      <c r="F94" s="144">
        <v>4.842</v>
      </c>
      <c r="G94" s="36">
        <f t="shared" si="16"/>
        <v>5.385984427141267</v>
      </c>
      <c r="H94" s="144">
        <v>1.13</v>
      </c>
      <c r="I94" s="144">
        <v>1.414</v>
      </c>
      <c r="J94" s="36">
        <f t="shared" si="17"/>
        <v>12.513274336283187</v>
      </c>
      <c r="K94" s="143">
        <v>10.12</v>
      </c>
      <c r="L94" s="144">
        <v>6.256</v>
      </c>
      <c r="M94" s="37">
        <f t="shared" si="18"/>
        <v>6.1818181818181825</v>
      </c>
      <c r="N94" s="377">
        <v>0.04</v>
      </c>
      <c r="O94" s="153">
        <v>0.187</v>
      </c>
      <c r="P94" s="36">
        <f>O94/N94*10</f>
        <v>46.75</v>
      </c>
      <c r="Q94" s="145"/>
      <c r="R94" s="145"/>
      <c r="S94" s="36"/>
      <c r="T94" s="145">
        <v>0.04</v>
      </c>
      <c r="U94" s="153">
        <v>0.187</v>
      </c>
      <c r="V94" s="37">
        <f>U94/T94*10</f>
        <v>46.75</v>
      </c>
      <c r="W94" s="104">
        <f t="shared" si="19"/>
        <v>10.159999999999998</v>
      </c>
      <c r="X94" s="93">
        <f t="shared" si="19"/>
        <v>6.4430000000000005</v>
      </c>
      <c r="Y94" s="37">
        <f t="shared" si="20"/>
        <v>6.3415354330708675</v>
      </c>
      <c r="Z94" s="345">
        <v>10.16</v>
      </c>
      <c r="AA94" s="144">
        <v>6.443</v>
      </c>
      <c r="AB94" s="371">
        <f>AA94/Z94*10</f>
        <v>6.341535433070867</v>
      </c>
    </row>
    <row r="95" s="165" customFormat="1" ht="12.75">
      <c r="A95" s="342"/>
    </row>
    <row r="96" s="165" customFormat="1" ht="12.75">
      <c r="A96" s="342"/>
    </row>
    <row r="97" s="165" customFormat="1" ht="12.75">
      <c r="A97" s="342"/>
    </row>
    <row r="98" s="165" customFormat="1" ht="12.75">
      <c r="A98" s="342"/>
    </row>
    <row r="99" s="165" customFormat="1" ht="12.75">
      <c r="A99" s="342"/>
    </row>
    <row r="100" s="165" customFormat="1" ht="12.75">
      <c r="A100" s="342"/>
    </row>
    <row r="101" s="165" customFormat="1" ht="12.75">
      <c r="A101" s="342"/>
    </row>
    <row r="102" s="165" customFormat="1" ht="12.75">
      <c r="A102" s="342"/>
    </row>
    <row r="103" s="165" customFormat="1" ht="12.75">
      <c r="A103" s="342"/>
    </row>
    <row r="104" s="165" customFormat="1" ht="12.75">
      <c r="A104" s="342"/>
    </row>
    <row r="105" s="165" customFormat="1" ht="12.75">
      <c r="A105" s="342"/>
    </row>
    <row r="106" s="165" customFormat="1" ht="12.75">
      <c r="A106" s="342"/>
    </row>
    <row r="107" s="165" customFormat="1" ht="12.75">
      <c r="A107" s="342"/>
    </row>
    <row r="108" s="165" customFormat="1" ht="12.75">
      <c r="A108" s="342"/>
    </row>
    <row r="109" s="165" customFormat="1" ht="12.75">
      <c r="A109" s="342"/>
    </row>
    <row r="110" s="165" customFormat="1" ht="12.75">
      <c r="A110" s="342"/>
    </row>
    <row r="111" s="165" customFormat="1" ht="12.75">
      <c r="A111" s="342"/>
    </row>
    <row r="112" s="165" customFormat="1" ht="12.75">
      <c r="A112" s="342"/>
    </row>
    <row r="113" s="165" customFormat="1" ht="12.75">
      <c r="A113" s="342"/>
    </row>
    <row r="114" s="165" customFormat="1" ht="12.75">
      <c r="A114" s="342"/>
    </row>
    <row r="115" s="165" customFormat="1" ht="12.75">
      <c r="A115" s="342"/>
    </row>
    <row r="116" s="165" customFormat="1" ht="12.75">
      <c r="A116" s="342"/>
    </row>
    <row r="117" s="165" customFormat="1" ht="12.75">
      <c r="A117" s="342"/>
    </row>
    <row r="118" s="165" customFormat="1" ht="12.75">
      <c r="A118" s="342"/>
    </row>
    <row r="119" s="165" customFormat="1" ht="12.75">
      <c r="A119" s="342"/>
    </row>
    <row r="120" s="165" customFormat="1" ht="12.75">
      <c r="A120" s="342"/>
    </row>
    <row r="121" s="165" customFormat="1" ht="12.75">
      <c r="A121" s="342"/>
    </row>
    <row r="122" s="165" customFormat="1" ht="12.75">
      <c r="A122" s="342"/>
    </row>
    <row r="123" s="165" customFormat="1" ht="12.75">
      <c r="A123" s="342"/>
    </row>
    <row r="124" s="165" customFormat="1" ht="12.75">
      <c r="A124" s="342"/>
    </row>
    <row r="125" s="165" customFormat="1" ht="12.75">
      <c r="A125" s="342"/>
    </row>
    <row r="126" s="165" customFormat="1" ht="12.75">
      <c r="A126" s="342"/>
    </row>
    <row r="127" s="165" customFormat="1" ht="12.75">
      <c r="A127" s="342"/>
    </row>
    <row r="128" s="165" customFormat="1" ht="12.75">
      <c r="A128" s="342"/>
    </row>
    <row r="129" s="165" customFormat="1" ht="12.75">
      <c r="A129" s="342"/>
    </row>
    <row r="130" s="165" customFormat="1" ht="12.75">
      <c r="A130" s="342"/>
    </row>
    <row r="131" s="165" customFormat="1" ht="12.75">
      <c r="A131" s="342"/>
    </row>
    <row r="132" s="165" customFormat="1" ht="12.75">
      <c r="A132" s="342"/>
    </row>
    <row r="133" s="165" customFormat="1" ht="12.75">
      <c r="A133" s="342"/>
    </row>
    <row r="134" s="165" customFormat="1" ht="12.75">
      <c r="A134" s="342"/>
    </row>
    <row r="135" s="165" customFormat="1" ht="12.75">
      <c r="A135" s="342"/>
    </row>
    <row r="136" s="165" customFormat="1" ht="12.75">
      <c r="A136" s="342"/>
    </row>
    <row r="137" s="165" customFormat="1" ht="12.75">
      <c r="A137" s="342"/>
    </row>
    <row r="138" s="165" customFormat="1" ht="12.75">
      <c r="A138" s="342"/>
    </row>
    <row r="139" s="165" customFormat="1" ht="12.75">
      <c r="A139" s="342"/>
    </row>
    <row r="140" s="165" customFormat="1" ht="12.75">
      <c r="A140" s="342"/>
    </row>
    <row r="141" s="165" customFormat="1" ht="12.75">
      <c r="A141" s="342"/>
    </row>
    <row r="142" s="165" customFormat="1" ht="12.75">
      <c r="A142" s="342"/>
    </row>
    <row r="143" s="165" customFormat="1" ht="12.75">
      <c r="A143" s="342"/>
    </row>
    <row r="144" s="165" customFormat="1" ht="12.75">
      <c r="A144" s="342"/>
    </row>
    <row r="145" s="165" customFormat="1" ht="12.75">
      <c r="A145" s="342"/>
    </row>
    <row r="146" s="165" customFormat="1" ht="12.75">
      <c r="A146" s="342"/>
    </row>
    <row r="147" s="165" customFormat="1" ht="12.75">
      <c r="A147" s="342"/>
    </row>
    <row r="148" s="165" customFormat="1" ht="12.75">
      <c r="A148" s="342"/>
    </row>
    <row r="149" s="165" customFormat="1" ht="12.75">
      <c r="A149" s="342"/>
    </row>
    <row r="150" s="165" customFormat="1" ht="12.75">
      <c r="A150" s="342"/>
    </row>
    <row r="151" s="165" customFormat="1" ht="12.75">
      <c r="A151" s="342"/>
    </row>
    <row r="152" s="165" customFormat="1" ht="12.75">
      <c r="A152" s="342"/>
    </row>
    <row r="153" s="165" customFormat="1" ht="12.75">
      <c r="A153" s="342"/>
    </row>
    <row r="154" s="165" customFormat="1" ht="12.75">
      <c r="A154" s="342"/>
    </row>
    <row r="155" s="165" customFormat="1" ht="12.75">
      <c r="A155" s="342"/>
    </row>
    <row r="156" s="165" customFormat="1" ht="12.75">
      <c r="A156" s="342"/>
    </row>
    <row r="157" s="165" customFormat="1" ht="12.75">
      <c r="A157" s="342"/>
    </row>
    <row r="158" s="165" customFormat="1" ht="12.75">
      <c r="A158" s="342"/>
    </row>
    <row r="159" s="165" customFormat="1" ht="12.75">
      <c r="A159" s="342"/>
    </row>
    <row r="160" s="165" customFormat="1" ht="12.75">
      <c r="A160" s="342"/>
    </row>
    <row r="161" s="165" customFormat="1" ht="12.75">
      <c r="A161" s="342"/>
    </row>
    <row r="162" s="165" customFormat="1" ht="12.75">
      <c r="A162" s="342"/>
    </row>
    <row r="163" s="165" customFormat="1" ht="12.75">
      <c r="A163" s="342"/>
    </row>
    <row r="164" s="165" customFormat="1" ht="12.75">
      <c r="A164" s="342"/>
    </row>
    <row r="165" s="165" customFormat="1" ht="12.75">
      <c r="A165" s="342"/>
    </row>
  </sheetData>
  <sheetProtection/>
  <mergeCells count="14">
    <mergeCell ref="B3:D3"/>
    <mergeCell ref="E3:G3"/>
    <mergeCell ref="H3:J3"/>
    <mergeCell ref="K3:M3"/>
    <mergeCell ref="N3:P3"/>
    <mergeCell ref="Q3:S3"/>
    <mergeCell ref="T3:V3"/>
    <mergeCell ref="A4:A5"/>
    <mergeCell ref="A1:AB1"/>
    <mergeCell ref="B2:D2"/>
    <mergeCell ref="E2:M2"/>
    <mergeCell ref="N2:V2"/>
    <mergeCell ref="W2:Y3"/>
    <mergeCell ref="Z2:A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3.57421875" style="0" bestFit="1" customWidth="1"/>
    <col min="2" max="2" width="11.140625" style="0" bestFit="1" customWidth="1"/>
    <col min="3" max="3" width="9.8515625" style="0" bestFit="1" customWidth="1"/>
    <col min="4" max="4" width="7.57421875" style="0" bestFit="1" customWidth="1"/>
    <col min="5" max="5" width="11.140625" style="0" bestFit="1" customWidth="1"/>
    <col min="6" max="6" width="9.8515625" style="0" bestFit="1" customWidth="1"/>
    <col min="7" max="7" width="7.57421875" style="0" bestFit="1" customWidth="1"/>
    <col min="8" max="8" width="11.140625" style="0" bestFit="1" customWidth="1"/>
    <col min="9" max="9" width="9.8515625" style="0" bestFit="1" customWidth="1"/>
    <col min="10" max="10" width="7.57421875" style="0" bestFit="1" customWidth="1"/>
    <col min="11" max="11" width="11.140625" style="0" bestFit="1" customWidth="1"/>
    <col min="12" max="12" width="9.8515625" style="0" bestFit="1" customWidth="1"/>
    <col min="13" max="13" width="7.57421875" style="0" bestFit="1" customWidth="1"/>
  </cols>
  <sheetData>
    <row r="1" spans="1:13" ht="15.75" thickBot="1">
      <c r="A1" s="383" t="s">
        <v>82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 ht="12.75">
      <c r="A2" s="38" t="s">
        <v>76</v>
      </c>
      <c r="B2" s="381" t="s">
        <v>72</v>
      </c>
      <c r="C2" s="381"/>
      <c r="D2" s="381"/>
      <c r="E2" s="381" t="s">
        <v>73</v>
      </c>
      <c r="F2" s="381"/>
      <c r="G2" s="381"/>
      <c r="H2" s="381" t="s">
        <v>74</v>
      </c>
      <c r="I2" s="381"/>
      <c r="J2" s="381"/>
      <c r="K2" s="381" t="s">
        <v>75</v>
      </c>
      <c r="L2" s="381"/>
      <c r="M2" s="382"/>
    </row>
    <row r="3" spans="1:13" ht="12.75">
      <c r="A3" s="388" t="s">
        <v>77</v>
      </c>
      <c r="B3" s="17" t="s">
        <v>78</v>
      </c>
      <c r="C3" s="17" t="s">
        <v>79</v>
      </c>
      <c r="D3" s="17" t="s">
        <v>62</v>
      </c>
      <c r="E3" s="17" t="s">
        <v>78</v>
      </c>
      <c r="F3" s="17" t="s">
        <v>79</v>
      </c>
      <c r="G3" s="17" t="s">
        <v>62</v>
      </c>
      <c r="H3" s="17" t="s">
        <v>78</v>
      </c>
      <c r="I3" s="17" t="s">
        <v>79</v>
      </c>
      <c r="J3" s="17" t="s">
        <v>62</v>
      </c>
      <c r="K3" s="17" t="s">
        <v>78</v>
      </c>
      <c r="L3" s="17" t="s">
        <v>79</v>
      </c>
      <c r="M3" s="18" t="s">
        <v>62</v>
      </c>
    </row>
    <row r="4" spans="1:13" ht="13.5" thickBot="1">
      <c r="A4" s="389"/>
      <c r="B4" s="22" t="s">
        <v>70</v>
      </c>
      <c r="C4" s="22" t="s">
        <v>71</v>
      </c>
      <c r="D4" s="22" t="s">
        <v>80</v>
      </c>
      <c r="E4" s="22" t="s">
        <v>70</v>
      </c>
      <c r="F4" s="22" t="s">
        <v>71</v>
      </c>
      <c r="G4" s="22" t="s">
        <v>80</v>
      </c>
      <c r="H4" s="22" t="s">
        <v>70</v>
      </c>
      <c r="I4" s="22" t="s">
        <v>71</v>
      </c>
      <c r="J4" s="22" t="s">
        <v>80</v>
      </c>
      <c r="K4" s="22" t="s">
        <v>70</v>
      </c>
      <c r="L4" s="22" t="s">
        <v>71</v>
      </c>
      <c r="M4" s="23" t="s">
        <v>80</v>
      </c>
    </row>
    <row r="5" spans="1:13" s="21" customFormat="1" ht="12.75">
      <c r="A5" s="14" t="s">
        <v>61</v>
      </c>
      <c r="B5" s="25">
        <f>B6+B29+B32+B38+B47+B49+B53+B56</f>
        <v>18346.79</v>
      </c>
      <c r="C5" s="25">
        <f>C6+C29+C32+C38+C47+C49+C53+C56</f>
        <v>3321.27</v>
      </c>
      <c r="D5" s="26">
        <f>C5/B5*10</f>
        <v>1.810273077742755</v>
      </c>
      <c r="E5" s="25">
        <f>E6+E29+E32+E38+E47+E49+E53+E56</f>
        <v>119990.88999999998</v>
      </c>
      <c r="F5" s="25">
        <f>F6+F29+F32+F38+F47+F49+F53+F56</f>
        <v>16231.989000000005</v>
      </c>
      <c r="G5" s="26">
        <f>F5/E5*10</f>
        <v>1.3527684476713198</v>
      </c>
      <c r="H5" s="25">
        <f>H6+H29+H32+H38+H47+H49+H53+H56</f>
        <v>208559.53000000003</v>
      </c>
      <c r="I5" s="25">
        <f>I6+I29+I32+I38+I47+I49+I53+I56</f>
        <v>11482.934000000003</v>
      </c>
      <c r="J5" s="26">
        <f>I5/H5*10</f>
        <v>0.5505830397680701</v>
      </c>
      <c r="K5" s="25">
        <f aca="true" t="shared" si="0" ref="K5:K36">B5+E5+H5</f>
        <v>346897.21</v>
      </c>
      <c r="L5" s="25">
        <f aca="true" t="shared" si="1" ref="L5:L36">C5+F5+I5</f>
        <v>31036.193000000007</v>
      </c>
      <c r="M5" s="27">
        <f>L5/K5*10</f>
        <v>0.894679810195072</v>
      </c>
    </row>
    <row r="6" spans="1:13" ht="12.75">
      <c r="A6" s="28" t="s">
        <v>63</v>
      </c>
      <c r="B6" s="29">
        <f>SUM(B7:B28)</f>
        <v>15633.72</v>
      </c>
      <c r="C6" s="29">
        <f>SUM(C7:C28)</f>
        <v>2753.897</v>
      </c>
      <c r="D6" s="30">
        <f aca="true" t="shared" si="2" ref="D6:D54">C6/B6*10</f>
        <v>1.7615110159322287</v>
      </c>
      <c r="E6" s="29">
        <f>SUM(E7:E28)</f>
        <v>106151.20999999999</v>
      </c>
      <c r="F6" s="29">
        <f>SUM(F7:F28)</f>
        <v>13294.695000000005</v>
      </c>
      <c r="G6" s="30">
        <f aca="true" t="shared" si="3" ref="G6:G57">F6/E6*10</f>
        <v>1.2524299063571678</v>
      </c>
      <c r="H6" s="29">
        <f>SUM(H7:H28)</f>
        <v>186946.22000000003</v>
      </c>
      <c r="I6" s="29">
        <f>SUM(I7:I28)</f>
        <v>9958.945000000003</v>
      </c>
      <c r="J6" s="30">
        <f aca="true" t="shared" si="4" ref="J6:J52">I6/H6*10</f>
        <v>0.5327171097655787</v>
      </c>
      <c r="K6" s="29">
        <f t="shared" si="0"/>
        <v>308731.15</v>
      </c>
      <c r="L6" s="29">
        <f t="shared" si="1"/>
        <v>26007.537000000008</v>
      </c>
      <c r="M6" s="31">
        <f aca="true" t="shared" si="5" ref="M6:M57">L6/K6*10</f>
        <v>0.842400807304349</v>
      </c>
    </row>
    <row r="7" spans="1:13" ht="12.75">
      <c r="A7" s="6" t="s">
        <v>2</v>
      </c>
      <c r="B7" s="1"/>
      <c r="C7" s="1"/>
      <c r="D7" s="2"/>
      <c r="E7" s="1">
        <v>1009.9</v>
      </c>
      <c r="F7" s="1">
        <v>131.947</v>
      </c>
      <c r="G7" s="2">
        <f t="shared" si="3"/>
        <v>1.3065353005248046</v>
      </c>
      <c r="H7" s="1">
        <v>1034.55</v>
      </c>
      <c r="I7" s="1">
        <v>65.502</v>
      </c>
      <c r="J7" s="2">
        <f t="shared" si="4"/>
        <v>0.6331448455850369</v>
      </c>
      <c r="K7" s="1">
        <f t="shared" si="0"/>
        <v>2044.4499999999998</v>
      </c>
      <c r="L7" s="1">
        <f t="shared" si="1"/>
        <v>197.449</v>
      </c>
      <c r="M7" s="7">
        <f t="shared" si="5"/>
        <v>0.9657805277703051</v>
      </c>
    </row>
    <row r="8" spans="1:13" ht="12.75">
      <c r="A8" s="6" t="s">
        <v>5</v>
      </c>
      <c r="B8" s="1">
        <v>71.48</v>
      </c>
      <c r="C8" s="1">
        <v>19.495</v>
      </c>
      <c r="D8" s="2">
        <f t="shared" si="2"/>
        <v>2.7273363178511474</v>
      </c>
      <c r="E8" s="1">
        <v>398.91</v>
      </c>
      <c r="F8" s="1">
        <v>64.778</v>
      </c>
      <c r="G8" s="2">
        <f t="shared" si="3"/>
        <v>1.6238750595372389</v>
      </c>
      <c r="H8" s="1"/>
      <c r="I8" s="1"/>
      <c r="J8" s="2"/>
      <c r="K8" s="1">
        <f t="shared" si="0"/>
        <v>470.39000000000004</v>
      </c>
      <c r="L8" s="1">
        <f t="shared" si="1"/>
        <v>84.27300000000001</v>
      </c>
      <c r="M8" s="7">
        <f t="shared" si="5"/>
        <v>1.7915559429409638</v>
      </c>
    </row>
    <row r="9" spans="1:13" ht="12.75">
      <c r="A9" s="6" t="s">
        <v>6</v>
      </c>
      <c r="B9" s="1"/>
      <c r="C9" s="1"/>
      <c r="D9" s="2"/>
      <c r="E9" s="1">
        <v>6.65</v>
      </c>
      <c r="F9" s="1">
        <v>2.398</v>
      </c>
      <c r="G9" s="2">
        <f t="shared" si="3"/>
        <v>3.606015037593985</v>
      </c>
      <c r="H9" s="1">
        <v>490</v>
      </c>
      <c r="I9" s="1">
        <v>33.784</v>
      </c>
      <c r="J9" s="2">
        <f t="shared" si="4"/>
        <v>0.6894693877551019</v>
      </c>
      <c r="K9" s="1">
        <f t="shared" si="0"/>
        <v>496.65</v>
      </c>
      <c r="L9" s="1">
        <f t="shared" si="1"/>
        <v>36.182</v>
      </c>
      <c r="M9" s="7">
        <f t="shared" si="5"/>
        <v>0.7285210913117891</v>
      </c>
    </row>
    <row r="10" spans="1:13" ht="12.75">
      <c r="A10" s="6" t="s">
        <v>14</v>
      </c>
      <c r="B10" s="1">
        <v>58.86</v>
      </c>
      <c r="C10" s="1">
        <v>10.217</v>
      </c>
      <c r="D10" s="2">
        <f t="shared" si="2"/>
        <v>1.7358137954468231</v>
      </c>
      <c r="E10" s="1">
        <v>20609.36</v>
      </c>
      <c r="F10" s="1">
        <v>1807.582</v>
      </c>
      <c r="G10" s="2">
        <f t="shared" si="3"/>
        <v>0.8770684776237593</v>
      </c>
      <c r="H10" s="1">
        <v>60155.18</v>
      </c>
      <c r="I10" s="1">
        <v>2597.583</v>
      </c>
      <c r="J10" s="2">
        <f t="shared" si="4"/>
        <v>0.4318136858704438</v>
      </c>
      <c r="K10" s="1">
        <f t="shared" si="0"/>
        <v>80823.4</v>
      </c>
      <c r="L10" s="1">
        <f t="shared" si="1"/>
        <v>4415.3820000000005</v>
      </c>
      <c r="M10" s="7">
        <f t="shared" si="5"/>
        <v>0.5462999576855219</v>
      </c>
    </row>
    <row r="11" spans="1:13" ht="12.75">
      <c r="A11" s="6" t="s">
        <v>15</v>
      </c>
      <c r="B11" s="1">
        <v>110.72</v>
      </c>
      <c r="C11" s="1">
        <v>23.439</v>
      </c>
      <c r="D11" s="2">
        <f t="shared" si="2"/>
        <v>2.116961705202312</v>
      </c>
      <c r="E11" s="1">
        <v>10365.52</v>
      </c>
      <c r="F11" s="1">
        <v>1776.643</v>
      </c>
      <c r="G11" s="2">
        <f t="shared" si="3"/>
        <v>1.7139931233551233</v>
      </c>
      <c r="H11" s="1">
        <v>83884.56</v>
      </c>
      <c r="I11" s="1">
        <v>5561.796</v>
      </c>
      <c r="J11" s="2">
        <f t="shared" si="4"/>
        <v>0.6630297637610545</v>
      </c>
      <c r="K11" s="1">
        <f t="shared" si="0"/>
        <v>94360.8</v>
      </c>
      <c r="L11" s="1">
        <f t="shared" si="1"/>
        <v>7361.878000000001</v>
      </c>
      <c r="M11" s="7">
        <f t="shared" si="5"/>
        <v>0.7801839323108749</v>
      </c>
    </row>
    <row r="12" spans="1:13" ht="12.75">
      <c r="A12" s="6" t="s">
        <v>16</v>
      </c>
      <c r="B12" s="1">
        <v>32.12</v>
      </c>
      <c r="C12" s="1">
        <v>7.228</v>
      </c>
      <c r="D12" s="2">
        <f t="shared" si="2"/>
        <v>2.2503113325031134</v>
      </c>
      <c r="E12" s="1">
        <v>61.88</v>
      </c>
      <c r="F12" s="1">
        <v>25.568</v>
      </c>
      <c r="G12" s="2">
        <f t="shared" si="3"/>
        <v>4.131868131868132</v>
      </c>
      <c r="H12" s="1"/>
      <c r="I12" s="1"/>
      <c r="J12" s="2"/>
      <c r="K12" s="1">
        <f t="shared" si="0"/>
        <v>94</v>
      </c>
      <c r="L12" s="1">
        <f t="shared" si="1"/>
        <v>32.796</v>
      </c>
      <c r="M12" s="7">
        <f t="shared" si="5"/>
        <v>3.488936170212766</v>
      </c>
    </row>
    <row r="13" spans="1:13" ht="12.75">
      <c r="A13" s="6" t="s">
        <v>18</v>
      </c>
      <c r="B13" s="1">
        <v>4184.7</v>
      </c>
      <c r="C13" s="1">
        <v>653.571</v>
      </c>
      <c r="D13" s="2">
        <f t="shared" si="2"/>
        <v>1.561810882500538</v>
      </c>
      <c r="E13" s="1">
        <v>508.36</v>
      </c>
      <c r="F13" s="1">
        <v>98.187</v>
      </c>
      <c r="G13" s="2">
        <f t="shared" si="3"/>
        <v>1.9314462192147297</v>
      </c>
      <c r="H13" s="1"/>
      <c r="I13" s="1"/>
      <c r="J13" s="2"/>
      <c r="K13" s="1">
        <f t="shared" si="0"/>
        <v>4693.0599999999995</v>
      </c>
      <c r="L13" s="1">
        <f t="shared" si="1"/>
        <v>751.758</v>
      </c>
      <c r="M13" s="7">
        <f t="shared" si="5"/>
        <v>1.6018503918552076</v>
      </c>
    </row>
    <row r="14" spans="1:13" ht="12.75">
      <c r="A14" s="6" t="s">
        <v>19</v>
      </c>
      <c r="B14" s="1"/>
      <c r="C14" s="1"/>
      <c r="D14" s="2"/>
      <c r="E14" s="1">
        <v>249.06</v>
      </c>
      <c r="F14" s="1">
        <v>461.555</v>
      </c>
      <c r="G14" s="2">
        <f t="shared" si="3"/>
        <v>18.531879868304827</v>
      </c>
      <c r="H14" s="1"/>
      <c r="I14" s="1"/>
      <c r="J14" s="2"/>
      <c r="K14" s="1">
        <f t="shared" si="0"/>
        <v>249.06</v>
      </c>
      <c r="L14" s="1">
        <f t="shared" si="1"/>
        <v>461.555</v>
      </c>
      <c r="M14" s="7">
        <f t="shared" si="5"/>
        <v>18.531879868304827</v>
      </c>
    </row>
    <row r="15" spans="1:13" ht="12.75">
      <c r="A15" s="6" t="s">
        <v>20</v>
      </c>
      <c r="B15" s="1">
        <v>1315.36</v>
      </c>
      <c r="C15" s="1">
        <v>303.474</v>
      </c>
      <c r="D15" s="2">
        <f t="shared" si="2"/>
        <v>2.3071554555406886</v>
      </c>
      <c r="E15" s="1">
        <v>194.94</v>
      </c>
      <c r="F15" s="1">
        <v>81.418</v>
      </c>
      <c r="G15" s="2">
        <f t="shared" si="3"/>
        <v>4.176567148866318</v>
      </c>
      <c r="H15" s="1">
        <v>6690.91</v>
      </c>
      <c r="I15" s="1">
        <v>384.224</v>
      </c>
      <c r="J15" s="2">
        <f t="shared" si="4"/>
        <v>0.5742477480641647</v>
      </c>
      <c r="K15" s="1">
        <f t="shared" si="0"/>
        <v>8201.21</v>
      </c>
      <c r="L15" s="1">
        <f t="shared" si="1"/>
        <v>769.116</v>
      </c>
      <c r="M15" s="7">
        <f t="shared" si="5"/>
        <v>0.9378079576062558</v>
      </c>
    </row>
    <row r="16" spans="1:13" ht="12.75">
      <c r="A16" s="6" t="s">
        <v>21</v>
      </c>
      <c r="B16" s="1">
        <v>9.59</v>
      </c>
      <c r="C16" s="1">
        <v>3.73</v>
      </c>
      <c r="D16" s="2">
        <f t="shared" si="2"/>
        <v>3.8894681960375395</v>
      </c>
      <c r="E16" s="1">
        <v>379.7</v>
      </c>
      <c r="F16" s="1">
        <v>282.528</v>
      </c>
      <c r="G16" s="2">
        <f t="shared" si="3"/>
        <v>7.440821701343166</v>
      </c>
      <c r="H16" s="1"/>
      <c r="I16" s="1"/>
      <c r="J16" s="2"/>
      <c r="K16" s="1">
        <f t="shared" si="0"/>
        <v>389.28999999999996</v>
      </c>
      <c r="L16" s="1">
        <f t="shared" si="1"/>
        <v>286.25800000000004</v>
      </c>
      <c r="M16" s="7">
        <f t="shared" si="5"/>
        <v>7.353335559608519</v>
      </c>
    </row>
    <row r="17" spans="1:13" ht="12.75">
      <c r="A17" s="6" t="s">
        <v>22</v>
      </c>
      <c r="B17" s="1">
        <v>475.12</v>
      </c>
      <c r="C17" s="1">
        <v>76.173</v>
      </c>
      <c r="D17" s="2">
        <f t="shared" si="2"/>
        <v>1.6032370769489812</v>
      </c>
      <c r="E17" s="1">
        <v>33116.83</v>
      </c>
      <c r="F17" s="1">
        <v>4528.616</v>
      </c>
      <c r="G17" s="2">
        <f t="shared" si="3"/>
        <v>1.3674666325249123</v>
      </c>
      <c r="H17" s="1">
        <v>1296.98</v>
      </c>
      <c r="I17" s="1">
        <v>65.537</v>
      </c>
      <c r="J17" s="2">
        <f t="shared" si="4"/>
        <v>0.5053046307576061</v>
      </c>
      <c r="K17" s="1">
        <f t="shared" si="0"/>
        <v>34888.93000000001</v>
      </c>
      <c r="L17" s="1">
        <f t="shared" si="1"/>
        <v>4670.326</v>
      </c>
      <c r="M17" s="7">
        <f t="shared" si="5"/>
        <v>1.3386268939746788</v>
      </c>
    </row>
    <row r="18" spans="1:13" ht="12.75">
      <c r="A18" s="6" t="s">
        <v>23</v>
      </c>
      <c r="B18" s="1"/>
      <c r="C18" s="1"/>
      <c r="D18" s="2"/>
      <c r="E18" s="1">
        <v>50.4</v>
      </c>
      <c r="F18" s="1">
        <v>6.831</v>
      </c>
      <c r="G18" s="2">
        <f t="shared" si="3"/>
        <v>1.355357142857143</v>
      </c>
      <c r="H18" s="1"/>
      <c r="I18" s="1"/>
      <c r="J18" s="2"/>
      <c r="K18" s="1">
        <f t="shared" si="0"/>
        <v>50.4</v>
      </c>
      <c r="L18" s="1">
        <f t="shared" si="1"/>
        <v>6.831</v>
      </c>
      <c r="M18" s="7">
        <f t="shared" si="5"/>
        <v>1.355357142857143</v>
      </c>
    </row>
    <row r="19" spans="1:13" ht="12.75">
      <c r="A19" s="6" t="s">
        <v>26</v>
      </c>
      <c r="B19" s="1">
        <v>7.2</v>
      </c>
      <c r="C19" s="1">
        <v>2.288</v>
      </c>
      <c r="D19" s="2">
        <f t="shared" si="2"/>
        <v>3.1777777777777776</v>
      </c>
      <c r="E19" s="1"/>
      <c r="F19" s="1"/>
      <c r="G19" s="2"/>
      <c r="H19" s="1"/>
      <c r="I19" s="1"/>
      <c r="J19" s="2"/>
      <c r="K19" s="1">
        <f t="shared" si="0"/>
        <v>7.2</v>
      </c>
      <c r="L19" s="1">
        <f t="shared" si="1"/>
        <v>2.288</v>
      </c>
      <c r="M19" s="7">
        <f t="shared" si="5"/>
        <v>3.1777777777777776</v>
      </c>
    </row>
    <row r="20" spans="1:13" ht="12.75">
      <c r="A20" s="6" t="s">
        <v>28</v>
      </c>
      <c r="B20" s="1">
        <v>0.72</v>
      </c>
      <c r="C20" s="1"/>
      <c r="D20" s="2">
        <f t="shared" si="2"/>
        <v>0</v>
      </c>
      <c r="E20" s="1">
        <v>135.47</v>
      </c>
      <c r="F20" s="1">
        <v>24.083</v>
      </c>
      <c r="G20" s="2">
        <f t="shared" si="3"/>
        <v>1.7777367682881817</v>
      </c>
      <c r="H20" s="1">
        <v>1520</v>
      </c>
      <c r="I20" s="1">
        <v>90.537</v>
      </c>
      <c r="J20" s="2">
        <f t="shared" si="4"/>
        <v>0.5956381578947368</v>
      </c>
      <c r="K20" s="1">
        <f t="shared" si="0"/>
        <v>1656.19</v>
      </c>
      <c r="L20" s="1">
        <f t="shared" si="1"/>
        <v>114.62</v>
      </c>
      <c r="M20" s="7">
        <f t="shared" si="5"/>
        <v>0.6920703542467954</v>
      </c>
    </row>
    <row r="21" spans="1:13" ht="12.75">
      <c r="A21" s="6" t="s">
        <v>32</v>
      </c>
      <c r="B21" s="1">
        <v>191.39</v>
      </c>
      <c r="C21" s="1">
        <v>15.572</v>
      </c>
      <c r="D21" s="2">
        <f t="shared" si="2"/>
        <v>0.8136266262605152</v>
      </c>
      <c r="E21" s="1">
        <v>525.84</v>
      </c>
      <c r="F21" s="1">
        <v>86.94</v>
      </c>
      <c r="G21" s="2">
        <f t="shared" si="3"/>
        <v>1.6533546325878592</v>
      </c>
      <c r="H21" s="1">
        <v>11744.03</v>
      </c>
      <c r="I21" s="1">
        <v>406.084</v>
      </c>
      <c r="J21" s="2">
        <f t="shared" si="4"/>
        <v>0.34577908946077285</v>
      </c>
      <c r="K21" s="1">
        <f t="shared" si="0"/>
        <v>12461.26</v>
      </c>
      <c r="L21" s="1">
        <f t="shared" si="1"/>
        <v>508.596</v>
      </c>
      <c r="M21" s="7">
        <f t="shared" si="5"/>
        <v>0.4081417127962983</v>
      </c>
    </row>
    <row r="22" spans="1:13" ht="12.75">
      <c r="A22" s="6" t="s">
        <v>33</v>
      </c>
      <c r="B22" s="1">
        <v>817.36</v>
      </c>
      <c r="C22" s="1">
        <v>142.411</v>
      </c>
      <c r="D22" s="2">
        <f t="shared" si="2"/>
        <v>1.742328961534697</v>
      </c>
      <c r="E22" s="1">
        <v>338.11</v>
      </c>
      <c r="F22" s="1">
        <v>166.349</v>
      </c>
      <c r="G22" s="2">
        <f t="shared" si="3"/>
        <v>4.919966874685753</v>
      </c>
      <c r="H22" s="1">
        <v>1374</v>
      </c>
      <c r="I22" s="1">
        <v>63.091</v>
      </c>
      <c r="J22" s="2">
        <f t="shared" si="4"/>
        <v>0.4591775836972344</v>
      </c>
      <c r="K22" s="1">
        <f t="shared" si="0"/>
        <v>2529.4700000000003</v>
      </c>
      <c r="L22" s="1">
        <f t="shared" si="1"/>
        <v>371.851</v>
      </c>
      <c r="M22" s="7">
        <f t="shared" si="5"/>
        <v>1.4700747587439265</v>
      </c>
    </row>
    <row r="23" spans="1:13" ht="12.75">
      <c r="A23" s="6" t="s">
        <v>40</v>
      </c>
      <c r="B23" s="1">
        <v>28.8</v>
      </c>
      <c r="C23" s="1">
        <v>10.492</v>
      </c>
      <c r="D23" s="2">
        <f t="shared" si="2"/>
        <v>3.643055555555556</v>
      </c>
      <c r="E23" s="1">
        <v>700.88</v>
      </c>
      <c r="F23" s="1">
        <v>122.249</v>
      </c>
      <c r="G23" s="2">
        <f t="shared" si="3"/>
        <v>1.7442215500513638</v>
      </c>
      <c r="H23" s="1"/>
      <c r="I23" s="1"/>
      <c r="J23" s="2"/>
      <c r="K23" s="1">
        <f t="shared" si="0"/>
        <v>729.68</v>
      </c>
      <c r="L23" s="1">
        <f t="shared" si="1"/>
        <v>132.74099999999999</v>
      </c>
      <c r="M23" s="7">
        <f t="shared" si="5"/>
        <v>1.8191673062164235</v>
      </c>
    </row>
    <row r="24" spans="1:13" ht="12.75">
      <c r="A24" s="6" t="s">
        <v>44</v>
      </c>
      <c r="B24" s="1">
        <v>12.6</v>
      </c>
      <c r="C24" s="1">
        <v>2.311</v>
      </c>
      <c r="D24" s="2">
        <f t="shared" si="2"/>
        <v>1.8341269841269843</v>
      </c>
      <c r="E24" s="1">
        <v>9739.95</v>
      </c>
      <c r="F24" s="1">
        <v>1277.004</v>
      </c>
      <c r="G24" s="2">
        <f t="shared" si="3"/>
        <v>1.3110991329524277</v>
      </c>
      <c r="H24" s="1">
        <v>1496.65</v>
      </c>
      <c r="I24" s="1">
        <v>68.918</v>
      </c>
      <c r="J24" s="2">
        <f t="shared" si="4"/>
        <v>0.4604817425583804</v>
      </c>
      <c r="K24" s="1">
        <f t="shared" si="0"/>
        <v>11249.2</v>
      </c>
      <c r="L24" s="1">
        <f t="shared" si="1"/>
        <v>1348.2329999999997</v>
      </c>
      <c r="M24" s="7">
        <f t="shared" si="5"/>
        <v>1.198514561035451</v>
      </c>
    </row>
    <row r="25" spans="1:13" ht="12.75">
      <c r="A25" s="6" t="s">
        <v>45</v>
      </c>
      <c r="B25" s="1">
        <v>94.51</v>
      </c>
      <c r="C25" s="1">
        <v>13.506</v>
      </c>
      <c r="D25" s="2">
        <f t="shared" si="2"/>
        <v>1.4290551264416462</v>
      </c>
      <c r="E25" s="1">
        <v>872.45</v>
      </c>
      <c r="F25" s="1">
        <v>135.53</v>
      </c>
      <c r="G25" s="2">
        <f t="shared" si="3"/>
        <v>1.553441457963207</v>
      </c>
      <c r="H25" s="1">
        <v>59</v>
      </c>
      <c r="I25" s="1">
        <v>2.396</v>
      </c>
      <c r="J25" s="2">
        <f t="shared" si="4"/>
        <v>0.40610169491525416</v>
      </c>
      <c r="K25" s="1">
        <f t="shared" si="0"/>
        <v>1025.96</v>
      </c>
      <c r="L25" s="1">
        <f t="shared" si="1"/>
        <v>151.432</v>
      </c>
      <c r="M25" s="7">
        <f t="shared" si="5"/>
        <v>1.4760029630784823</v>
      </c>
    </row>
    <row r="26" spans="1:13" ht="12.75">
      <c r="A26" s="6" t="s">
        <v>47</v>
      </c>
      <c r="B26" s="1">
        <v>8184.61</v>
      </c>
      <c r="C26" s="1">
        <v>1463.952</v>
      </c>
      <c r="D26" s="2">
        <f t="shared" si="2"/>
        <v>1.7886643346475886</v>
      </c>
      <c r="E26" s="1">
        <v>2455.45</v>
      </c>
      <c r="F26" s="1">
        <v>461.226</v>
      </c>
      <c r="G26" s="2">
        <f t="shared" si="3"/>
        <v>1.878376672300393</v>
      </c>
      <c r="H26" s="1"/>
      <c r="I26" s="1"/>
      <c r="J26" s="2"/>
      <c r="K26" s="1">
        <f t="shared" si="0"/>
        <v>10640.06</v>
      </c>
      <c r="L26" s="1">
        <f t="shared" si="1"/>
        <v>1925.1779999999999</v>
      </c>
      <c r="M26" s="7">
        <f t="shared" si="5"/>
        <v>1.809367616348028</v>
      </c>
    </row>
    <row r="27" spans="1:13" ht="12.75">
      <c r="A27" s="6" t="s">
        <v>49</v>
      </c>
      <c r="B27" s="1"/>
      <c r="C27" s="1"/>
      <c r="D27" s="2"/>
      <c r="E27" s="1">
        <v>1728</v>
      </c>
      <c r="F27" s="1">
        <v>78.315</v>
      </c>
      <c r="G27" s="2">
        <f t="shared" si="3"/>
        <v>0.45321180555555557</v>
      </c>
      <c r="H27" s="1"/>
      <c r="I27" s="1"/>
      <c r="J27" s="2"/>
      <c r="K27" s="1">
        <f t="shared" si="0"/>
        <v>1728</v>
      </c>
      <c r="L27" s="1">
        <f t="shared" si="1"/>
        <v>78.315</v>
      </c>
      <c r="M27" s="7">
        <f t="shared" si="5"/>
        <v>0.45321180555555557</v>
      </c>
    </row>
    <row r="28" spans="1:13" ht="13.5" thickBot="1">
      <c r="A28" s="8" t="s">
        <v>50</v>
      </c>
      <c r="B28" s="9">
        <v>38.58</v>
      </c>
      <c r="C28" s="9">
        <v>6.038</v>
      </c>
      <c r="D28" s="10">
        <f t="shared" si="2"/>
        <v>1.5650596163815451</v>
      </c>
      <c r="E28" s="9">
        <v>22703.55</v>
      </c>
      <c r="F28" s="9">
        <v>1674.948</v>
      </c>
      <c r="G28" s="10">
        <f t="shared" si="3"/>
        <v>0.7377471805070134</v>
      </c>
      <c r="H28" s="9">
        <v>17200.36</v>
      </c>
      <c r="I28" s="9">
        <v>619.493</v>
      </c>
      <c r="J28" s="10">
        <f t="shared" si="4"/>
        <v>0.3601628105458258</v>
      </c>
      <c r="K28" s="9">
        <f t="shared" si="0"/>
        <v>39942.490000000005</v>
      </c>
      <c r="L28" s="9">
        <f t="shared" si="1"/>
        <v>2300.4790000000003</v>
      </c>
      <c r="M28" s="11">
        <f t="shared" si="5"/>
        <v>0.5759478189767337</v>
      </c>
    </row>
    <row r="29" spans="1:13" s="21" customFormat="1" ht="12.75">
      <c r="A29" s="14" t="s">
        <v>68</v>
      </c>
      <c r="B29" s="32">
        <f>SUM(B30:B31)</f>
        <v>762.38</v>
      </c>
      <c r="C29" s="32">
        <f>SUM(C30:C31)</f>
        <v>84.179</v>
      </c>
      <c r="D29" s="33">
        <f t="shared" si="2"/>
        <v>1.1041606547915737</v>
      </c>
      <c r="E29" s="32">
        <f>SUM(E30:E31)</f>
        <v>6588.81</v>
      </c>
      <c r="F29" s="32">
        <f>SUM(F30:F31)</f>
        <v>882.415</v>
      </c>
      <c r="G29" s="33">
        <f t="shared" si="3"/>
        <v>1.3392630839256254</v>
      </c>
      <c r="H29" s="32">
        <f>SUM(H30:H31)</f>
        <v>3782.14</v>
      </c>
      <c r="I29" s="32">
        <f>SUM(I30:I31)</f>
        <v>162.692</v>
      </c>
      <c r="J29" s="33">
        <f t="shared" si="4"/>
        <v>0.43015858746635505</v>
      </c>
      <c r="K29" s="32">
        <f t="shared" si="0"/>
        <v>11133.33</v>
      </c>
      <c r="L29" s="32">
        <f t="shared" si="1"/>
        <v>1129.286</v>
      </c>
      <c r="M29" s="34">
        <f t="shared" si="5"/>
        <v>1.0143290462063013</v>
      </c>
    </row>
    <row r="30" spans="1:13" ht="12.75">
      <c r="A30" s="6" t="s">
        <v>8</v>
      </c>
      <c r="B30" s="29"/>
      <c r="C30" s="29"/>
      <c r="D30" s="30"/>
      <c r="E30" s="29">
        <v>694.8</v>
      </c>
      <c r="F30" s="29">
        <v>132.958</v>
      </c>
      <c r="G30" s="30">
        <f t="shared" si="3"/>
        <v>1.9136154289004033</v>
      </c>
      <c r="H30" s="29"/>
      <c r="I30" s="29"/>
      <c r="J30" s="30"/>
      <c r="K30" s="29">
        <f t="shared" si="0"/>
        <v>694.8</v>
      </c>
      <c r="L30" s="29">
        <f t="shared" si="1"/>
        <v>132.958</v>
      </c>
      <c r="M30" s="31">
        <f t="shared" si="5"/>
        <v>1.9136154289004033</v>
      </c>
    </row>
    <row r="31" spans="1:13" ht="13.5" thickBot="1">
      <c r="A31" s="8" t="s">
        <v>46</v>
      </c>
      <c r="B31" s="35">
        <v>762.38</v>
      </c>
      <c r="C31" s="35">
        <v>84.179</v>
      </c>
      <c r="D31" s="36">
        <f t="shared" si="2"/>
        <v>1.1041606547915737</v>
      </c>
      <c r="E31" s="35">
        <v>5894.01</v>
      </c>
      <c r="F31" s="35">
        <v>749.457</v>
      </c>
      <c r="G31" s="36">
        <f t="shared" si="3"/>
        <v>1.2715570553833468</v>
      </c>
      <c r="H31" s="35">
        <v>3782.14</v>
      </c>
      <c r="I31" s="35">
        <v>162.692</v>
      </c>
      <c r="J31" s="36">
        <f t="shared" si="4"/>
        <v>0.43015858746635505</v>
      </c>
      <c r="K31" s="35">
        <f t="shared" si="0"/>
        <v>10438.53</v>
      </c>
      <c r="L31" s="35">
        <f t="shared" si="1"/>
        <v>996.328</v>
      </c>
      <c r="M31" s="37">
        <f t="shared" si="5"/>
        <v>0.9544715587348027</v>
      </c>
    </row>
    <row r="32" spans="1:13" s="21" customFormat="1" ht="12.75">
      <c r="A32" s="24" t="s">
        <v>83</v>
      </c>
      <c r="B32" s="32">
        <f>SUM(B33:B37)</f>
        <v>229.4</v>
      </c>
      <c r="C32" s="32">
        <f>SUM(C33:C37)</f>
        <v>48.722</v>
      </c>
      <c r="D32" s="33">
        <f t="shared" si="2"/>
        <v>2.1238884045335658</v>
      </c>
      <c r="E32" s="32">
        <f>SUM(E33:E37)</f>
        <v>1722.94</v>
      </c>
      <c r="F32" s="32">
        <f>SUM(F33:F37)</f>
        <v>495.269</v>
      </c>
      <c r="G32" s="33">
        <f t="shared" si="3"/>
        <v>2.8745574425110565</v>
      </c>
      <c r="H32" s="32">
        <f>SUM(H33:H37)</f>
        <v>5497.59</v>
      </c>
      <c r="I32" s="32">
        <f>SUM(I33:I37)</f>
        <v>378.672</v>
      </c>
      <c r="J32" s="33">
        <f t="shared" si="4"/>
        <v>0.6887963634974598</v>
      </c>
      <c r="K32" s="32">
        <f t="shared" si="0"/>
        <v>7449.93</v>
      </c>
      <c r="L32" s="32">
        <f t="shared" si="1"/>
        <v>922.663</v>
      </c>
      <c r="M32" s="34">
        <f t="shared" si="5"/>
        <v>1.2384854622795114</v>
      </c>
    </row>
    <row r="33" spans="1:13" ht="12.75">
      <c r="A33" s="6" t="s">
        <v>0</v>
      </c>
      <c r="B33" s="29"/>
      <c r="C33" s="29"/>
      <c r="D33" s="30"/>
      <c r="E33" s="29">
        <v>50.85</v>
      </c>
      <c r="F33" s="29">
        <v>10.149</v>
      </c>
      <c r="G33" s="30">
        <f t="shared" si="3"/>
        <v>1.9958702064896752</v>
      </c>
      <c r="H33" s="29"/>
      <c r="I33" s="29"/>
      <c r="J33" s="30"/>
      <c r="K33" s="29">
        <f t="shared" si="0"/>
        <v>50.85</v>
      </c>
      <c r="L33" s="29">
        <f t="shared" si="1"/>
        <v>10.149</v>
      </c>
      <c r="M33" s="31">
        <f t="shared" si="5"/>
        <v>1.9958702064896752</v>
      </c>
    </row>
    <row r="34" spans="1:13" ht="12.75">
      <c r="A34" s="6" t="s">
        <v>11</v>
      </c>
      <c r="B34" s="29">
        <v>29.6</v>
      </c>
      <c r="C34" s="29">
        <v>8.818</v>
      </c>
      <c r="D34" s="30">
        <f t="shared" si="2"/>
        <v>2.9790540540540538</v>
      </c>
      <c r="E34" s="29">
        <v>679.82</v>
      </c>
      <c r="F34" s="29">
        <v>248.79</v>
      </c>
      <c r="G34" s="30">
        <f t="shared" si="3"/>
        <v>3.6596452002000524</v>
      </c>
      <c r="H34" s="29">
        <v>4997.59</v>
      </c>
      <c r="I34" s="29">
        <v>358.672</v>
      </c>
      <c r="J34" s="30">
        <f t="shared" si="4"/>
        <v>0.7176899265445945</v>
      </c>
      <c r="K34" s="29">
        <f t="shared" si="0"/>
        <v>5707.01</v>
      </c>
      <c r="L34" s="29">
        <f t="shared" si="1"/>
        <v>616.28</v>
      </c>
      <c r="M34" s="31">
        <f t="shared" si="5"/>
        <v>1.0798649380323495</v>
      </c>
    </row>
    <row r="35" spans="1:13" ht="12.75">
      <c r="A35" s="6" t="s">
        <v>25</v>
      </c>
      <c r="B35" s="29"/>
      <c r="C35" s="29"/>
      <c r="D35" s="30"/>
      <c r="E35" s="29">
        <v>68.41</v>
      </c>
      <c r="F35" s="29">
        <v>14.148</v>
      </c>
      <c r="G35" s="30">
        <f t="shared" si="3"/>
        <v>2.068118696097062</v>
      </c>
      <c r="H35" s="29"/>
      <c r="I35" s="29"/>
      <c r="J35" s="30"/>
      <c r="K35" s="29">
        <f t="shared" si="0"/>
        <v>68.41</v>
      </c>
      <c r="L35" s="29">
        <f t="shared" si="1"/>
        <v>14.148</v>
      </c>
      <c r="M35" s="31">
        <f t="shared" si="5"/>
        <v>2.068118696097062</v>
      </c>
    </row>
    <row r="36" spans="1:13" ht="12.75">
      <c r="A36" s="6" t="s">
        <v>41</v>
      </c>
      <c r="B36" s="29">
        <v>199.8</v>
      </c>
      <c r="C36" s="29">
        <v>39.904</v>
      </c>
      <c r="D36" s="30">
        <f t="shared" si="2"/>
        <v>1.9971971971971971</v>
      </c>
      <c r="E36" s="29">
        <v>887.35</v>
      </c>
      <c r="F36" s="29">
        <v>210.827</v>
      </c>
      <c r="G36" s="30">
        <f t="shared" si="3"/>
        <v>2.375917056403899</v>
      </c>
      <c r="H36" s="29"/>
      <c r="I36" s="29"/>
      <c r="J36" s="30"/>
      <c r="K36" s="29">
        <f t="shared" si="0"/>
        <v>1087.15</v>
      </c>
      <c r="L36" s="29">
        <f t="shared" si="1"/>
        <v>250.731</v>
      </c>
      <c r="M36" s="31">
        <f t="shared" si="5"/>
        <v>2.3063146759876743</v>
      </c>
    </row>
    <row r="37" spans="1:13" ht="13.5" thickBot="1">
      <c r="A37" s="8" t="s">
        <v>59</v>
      </c>
      <c r="B37" s="35"/>
      <c r="C37" s="35"/>
      <c r="D37" s="36"/>
      <c r="E37" s="35">
        <v>36.51</v>
      </c>
      <c r="F37" s="35">
        <v>11.355</v>
      </c>
      <c r="G37" s="36">
        <f t="shared" si="3"/>
        <v>3.1101068200493023</v>
      </c>
      <c r="H37" s="35">
        <v>500</v>
      </c>
      <c r="I37" s="35">
        <v>20</v>
      </c>
      <c r="J37" s="36">
        <f t="shared" si="4"/>
        <v>0.4</v>
      </c>
      <c r="K37" s="35">
        <f aca="true" t="shared" si="6" ref="K37:K57">B37+E37+H37</f>
        <v>536.51</v>
      </c>
      <c r="L37" s="35">
        <f aca="true" t="shared" si="7" ref="L37:L57">C37+F37+I37</f>
        <v>31.355</v>
      </c>
      <c r="M37" s="37">
        <f t="shared" si="5"/>
        <v>0.5844252670034109</v>
      </c>
    </row>
    <row r="38" spans="1:13" s="21" customFormat="1" ht="12.75">
      <c r="A38" s="14" t="s">
        <v>64</v>
      </c>
      <c r="B38" s="32">
        <f>SUM(B39:B46)</f>
        <v>263.9</v>
      </c>
      <c r="C38" s="32">
        <f>SUM(C39:C46)</f>
        <v>45.627</v>
      </c>
      <c r="D38" s="33">
        <f t="shared" si="2"/>
        <v>1.728950359984843</v>
      </c>
      <c r="E38" s="32">
        <f>SUM(E39:E46)</f>
        <v>1140.62</v>
      </c>
      <c r="F38" s="32">
        <f>SUM(F39:F46)</f>
        <v>353.93499999999995</v>
      </c>
      <c r="G38" s="33">
        <f t="shared" si="3"/>
        <v>3.1030053830372957</v>
      </c>
      <c r="H38" s="32">
        <f>SUM(H39:H46)</f>
        <v>2993.5</v>
      </c>
      <c r="I38" s="32">
        <f>SUM(I39:I46)</f>
        <v>192.74999999999997</v>
      </c>
      <c r="J38" s="33">
        <f t="shared" si="4"/>
        <v>0.6438951060631368</v>
      </c>
      <c r="K38" s="32">
        <f t="shared" si="6"/>
        <v>4398.02</v>
      </c>
      <c r="L38" s="32">
        <f t="shared" si="7"/>
        <v>592.3119999999999</v>
      </c>
      <c r="M38" s="34">
        <f t="shared" si="5"/>
        <v>1.3467696827208604</v>
      </c>
    </row>
    <row r="39" spans="1:13" ht="12.75">
      <c r="A39" s="6" t="s">
        <v>13</v>
      </c>
      <c r="B39" s="29">
        <v>10.44</v>
      </c>
      <c r="C39" s="29">
        <v>3.108</v>
      </c>
      <c r="D39" s="30">
        <f t="shared" si="2"/>
        <v>2.9770114942528734</v>
      </c>
      <c r="E39" s="29">
        <v>688.61</v>
      </c>
      <c r="F39" s="29">
        <v>143.606</v>
      </c>
      <c r="G39" s="30">
        <f t="shared" si="3"/>
        <v>2.0854474956797024</v>
      </c>
      <c r="H39" s="29">
        <v>1299.45</v>
      </c>
      <c r="I39" s="29">
        <v>65.314</v>
      </c>
      <c r="J39" s="30">
        <f t="shared" si="4"/>
        <v>0.5026280349378582</v>
      </c>
      <c r="K39" s="29">
        <f t="shared" si="6"/>
        <v>1998.5</v>
      </c>
      <c r="L39" s="29">
        <f t="shared" si="7"/>
        <v>212.028</v>
      </c>
      <c r="M39" s="31">
        <f t="shared" si="5"/>
        <v>1.0609357017763323</v>
      </c>
    </row>
    <row r="40" spans="1:13" ht="12.75">
      <c r="A40" s="6" t="s">
        <v>24</v>
      </c>
      <c r="B40" s="29"/>
      <c r="C40" s="29"/>
      <c r="D40" s="30"/>
      <c r="E40" s="29">
        <v>4.4</v>
      </c>
      <c r="F40" s="29">
        <v>0.594</v>
      </c>
      <c r="G40" s="30">
        <f t="shared" si="3"/>
        <v>1.3499999999999999</v>
      </c>
      <c r="H40" s="29"/>
      <c r="I40" s="29"/>
      <c r="J40" s="30"/>
      <c r="K40" s="29">
        <f t="shared" si="6"/>
        <v>4.4</v>
      </c>
      <c r="L40" s="29">
        <f t="shared" si="7"/>
        <v>0.594</v>
      </c>
      <c r="M40" s="31">
        <f t="shared" si="5"/>
        <v>1.3499999999999999</v>
      </c>
    </row>
    <row r="41" spans="1:13" ht="12.75">
      <c r="A41" s="6" t="s">
        <v>27</v>
      </c>
      <c r="B41" s="29"/>
      <c r="C41" s="29"/>
      <c r="D41" s="30"/>
      <c r="E41" s="29">
        <v>73.05</v>
      </c>
      <c r="F41" s="29">
        <v>17.568</v>
      </c>
      <c r="G41" s="30">
        <f t="shared" si="3"/>
        <v>2.4049281314168383</v>
      </c>
      <c r="H41" s="29"/>
      <c r="I41" s="29"/>
      <c r="J41" s="30"/>
      <c r="K41" s="29">
        <f t="shared" si="6"/>
        <v>73.05</v>
      </c>
      <c r="L41" s="29">
        <f t="shared" si="7"/>
        <v>17.568</v>
      </c>
      <c r="M41" s="31">
        <f t="shared" si="5"/>
        <v>2.4049281314168383</v>
      </c>
    </row>
    <row r="42" spans="1:13" ht="12.75">
      <c r="A42" s="6" t="s">
        <v>29</v>
      </c>
      <c r="B42" s="29">
        <v>21.53</v>
      </c>
      <c r="C42" s="29">
        <v>4.849</v>
      </c>
      <c r="D42" s="30">
        <f t="shared" si="2"/>
        <v>2.2522062238736646</v>
      </c>
      <c r="E42" s="29">
        <v>262.68</v>
      </c>
      <c r="F42" s="29">
        <v>148.593</v>
      </c>
      <c r="G42" s="30">
        <f t="shared" si="3"/>
        <v>5.656806761078117</v>
      </c>
      <c r="H42" s="29">
        <v>981.2</v>
      </c>
      <c r="I42" s="29">
        <v>70.442</v>
      </c>
      <c r="J42" s="30">
        <f t="shared" si="4"/>
        <v>0.7179168365267019</v>
      </c>
      <c r="K42" s="29">
        <f t="shared" si="6"/>
        <v>1265.41</v>
      </c>
      <c r="L42" s="29">
        <f t="shared" si="7"/>
        <v>223.88399999999996</v>
      </c>
      <c r="M42" s="31">
        <f t="shared" si="5"/>
        <v>1.7692605558672678</v>
      </c>
    </row>
    <row r="43" spans="1:13" ht="12.75">
      <c r="A43" s="6" t="s">
        <v>30</v>
      </c>
      <c r="B43" s="29"/>
      <c r="C43" s="29"/>
      <c r="D43" s="30"/>
      <c r="E43" s="29">
        <v>20.83</v>
      </c>
      <c r="F43" s="29">
        <v>21.092</v>
      </c>
      <c r="G43" s="30">
        <f t="shared" si="3"/>
        <v>10.125780124819972</v>
      </c>
      <c r="H43" s="29">
        <v>712.85</v>
      </c>
      <c r="I43" s="29">
        <v>56.994</v>
      </c>
      <c r="J43" s="30">
        <f t="shared" si="4"/>
        <v>0.7995230413130392</v>
      </c>
      <c r="K43" s="29">
        <f t="shared" si="6"/>
        <v>733.6800000000001</v>
      </c>
      <c r="L43" s="29">
        <f t="shared" si="7"/>
        <v>78.086</v>
      </c>
      <c r="M43" s="31">
        <f t="shared" si="5"/>
        <v>1.0643059644531674</v>
      </c>
    </row>
    <row r="44" spans="1:13" ht="12.75">
      <c r="A44" s="6" t="s">
        <v>38</v>
      </c>
      <c r="B44" s="29"/>
      <c r="C44" s="29"/>
      <c r="D44" s="30"/>
      <c r="E44" s="29">
        <v>81.45</v>
      </c>
      <c r="F44" s="29">
        <v>10.741</v>
      </c>
      <c r="G44" s="30">
        <f t="shared" si="3"/>
        <v>1.3187231430325352</v>
      </c>
      <c r="H44" s="29"/>
      <c r="I44" s="29"/>
      <c r="J44" s="30"/>
      <c r="K44" s="29">
        <f t="shared" si="6"/>
        <v>81.45</v>
      </c>
      <c r="L44" s="29">
        <f t="shared" si="7"/>
        <v>10.741</v>
      </c>
      <c r="M44" s="31">
        <f t="shared" si="5"/>
        <v>1.3187231430325352</v>
      </c>
    </row>
    <row r="45" spans="1:13" ht="12.75">
      <c r="A45" s="6" t="s">
        <v>55</v>
      </c>
      <c r="B45" s="29"/>
      <c r="C45" s="29"/>
      <c r="D45" s="30"/>
      <c r="E45" s="29">
        <v>5.01</v>
      </c>
      <c r="F45" s="29">
        <v>10.854</v>
      </c>
      <c r="G45" s="30">
        <f t="shared" si="3"/>
        <v>21.66467065868263</v>
      </c>
      <c r="H45" s="29"/>
      <c r="I45" s="29"/>
      <c r="J45" s="30"/>
      <c r="K45" s="29">
        <f t="shared" si="6"/>
        <v>5.01</v>
      </c>
      <c r="L45" s="29">
        <f t="shared" si="7"/>
        <v>10.854</v>
      </c>
      <c r="M45" s="31">
        <f t="shared" si="5"/>
        <v>21.66467065868263</v>
      </c>
    </row>
    <row r="46" spans="1:13" ht="13.5" thickBot="1">
      <c r="A46" s="8" t="s">
        <v>58</v>
      </c>
      <c r="B46" s="35">
        <v>231.93</v>
      </c>
      <c r="C46" s="35">
        <v>37.67</v>
      </c>
      <c r="D46" s="36">
        <f t="shared" si="2"/>
        <v>1.6241969559780969</v>
      </c>
      <c r="E46" s="35">
        <v>4.59</v>
      </c>
      <c r="F46" s="35">
        <v>0.887</v>
      </c>
      <c r="G46" s="36">
        <f t="shared" si="3"/>
        <v>1.9324618736383443</v>
      </c>
      <c r="H46" s="35"/>
      <c r="I46" s="35"/>
      <c r="J46" s="36"/>
      <c r="K46" s="35">
        <f t="shared" si="6"/>
        <v>236.52</v>
      </c>
      <c r="L46" s="35">
        <f t="shared" si="7"/>
        <v>38.557</v>
      </c>
      <c r="M46" s="37">
        <f t="shared" si="5"/>
        <v>1.6301792660240149</v>
      </c>
    </row>
    <row r="47" spans="1:13" s="21" customFormat="1" ht="12.75">
      <c r="A47" s="14" t="s">
        <v>69</v>
      </c>
      <c r="B47" s="32">
        <f>B48</f>
        <v>44.03</v>
      </c>
      <c r="C47" s="32">
        <f>C48</f>
        <v>14.747</v>
      </c>
      <c r="D47" s="33">
        <f t="shared" si="2"/>
        <v>3.349307290483761</v>
      </c>
      <c r="E47" s="32">
        <f>E48</f>
        <v>28.53</v>
      </c>
      <c r="F47" s="32">
        <f>F48</f>
        <v>4.933</v>
      </c>
      <c r="G47" s="33">
        <f t="shared" si="3"/>
        <v>1.7290571328426216</v>
      </c>
      <c r="H47" s="32"/>
      <c r="I47" s="32"/>
      <c r="J47" s="33"/>
      <c r="K47" s="32">
        <f t="shared" si="6"/>
        <v>72.56</v>
      </c>
      <c r="L47" s="32">
        <f t="shared" si="7"/>
        <v>19.68</v>
      </c>
      <c r="M47" s="34">
        <f t="shared" si="5"/>
        <v>2.712238147739802</v>
      </c>
    </row>
    <row r="48" spans="1:13" ht="13.5" thickBot="1">
      <c r="A48" s="8" t="s">
        <v>51</v>
      </c>
      <c r="B48" s="35">
        <v>44.03</v>
      </c>
      <c r="C48" s="35">
        <v>14.747</v>
      </c>
      <c r="D48" s="36">
        <f t="shared" si="2"/>
        <v>3.349307290483761</v>
      </c>
      <c r="E48" s="35">
        <v>28.53</v>
      </c>
      <c r="F48" s="35">
        <v>4.933</v>
      </c>
      <c r="G48" s="36">
        <f t="shared" si="3"/>
        <v>1.7290571328426216</v>
      </c>
      <c r="H48" s="35"/>
      <c r="I48" s="35"/>
      <c r="J48" s="36"/>
      <c r="K48" s="35">
        <f t="shared" si="6"/>
        <v>72.56</v>
      </c>
      <c r="L48" s="35">
        <f t="shared" si="7"/>
        <v>19.68</v>
      </c>
      <c r="M48" s="37">
        <f t="shared" si="5"/>
        <v>2.712238147739802</v>
      </c>
    </row>
    <row r="49" spans="1:13" s="21" customFormat="1" ht="12.75">
      <c r="A49" s="14" t="s">
        <v>65</v>
      </c>
      <c r="B49" s="32">
        <f>SUM(B50:B52)</f>
        <v>1409.6399999999999</v>
      </c>
      <c r="C49" s="32">
        <f>SUM(C50:C52)</f>
        <v>372.819</v>
      </c>
      <c r="D49" s="33">
        <f t="shared" si="2"/>
        <v>2.644781646377799</v>
      </c>
      <c r="E49" s="32">
        <f>SUM(E50:E52)</f>
        <v>4248.11</v>
      </c>
      <c r="F49" s="32">
        <f>SUM(F50:F52)</f>
        <v>1131.198</v>
      </c>
      <c r="G49" s="33">
        <f t="shared" si="3"/>
        <v>2.662826527561669</v>
      </c>
      <c r="H49" s="32">
        <f>SUM(H50:H52)</f>
        <v>9340.08</v>
      </c>
      <c r="I49" s="32">
        <f>SUM(I50:I52)</f>
        <v>789.875</v>
      </c>
      <c r="J49" s="33">
        <f t="shared" si="4"/>
        <v>0.845683334618119</v>
      </c>
      <c r="K49" s="32">
        <f t="shared" si="6"/>
        <v>14997.83</v>
      </c>
      <c r="L49" s="32">
        <f t="shared" si="7"/>
        <v>2293.892</v>
      </c>
      <c r="M49" s="34">
        <f t="shared" si="5"/>
        <v>1.5294825984825806</v>
      </c>
    </row>
    <row r="50" spans="1:13" ht="12.75">
      <c r="A50" s="6" t="s">
        <v>9</v>
      </c>
      <c r="B50" s="29">
        <v>1380.84</v>
      </c>
      <c r="C50" s="29">
        <v>364.87</v>
      </c>
      <c r="D50" s="30">
        <f t="shared" si="2"/>
        <v>2.642377103791895</v>
      </c>
      <c r="E50" s="29">
        <v>1619.11</v>
      </c>
      <c r="F50" s="29">
        <v>300.566</v>
      </c>
      <c r="G50" s="30">
        <f t="shared" si="3"/>
        <v>1.8563655341514782</v>
      </c>
      <c r="H50" s="29">
        <v>3838.06</v>
      </c>
      <c r="I50" s="29">
        <v>316.394</v>
      </c>
      <c r="J50" s="30">
        <f t="shared" si="4"/>
        <v>0.8243591814614676</v>
      </c>
      <c r="K50" s="29">
        <f t="shared" si="6"/>
        <v>6838.01</v>
      </c>
      <c r="L50" s="29">
        <f t="shared" si="7"/>
        <v>981.8299999999999</v>
      </c>
      <c r="M50" s="31">
        <f t="shared" si="5"/>
        <v>1.4358417141829274</v>
      </c>
    </row>
    <row r="51" spans="1:13" ht="12.75">
      <c r="A51" s="6" t="s">
        <v>37</v>
      </c>
      <c r="B51" s="29"/>
      <c r="C51" s="29"/>
      <c r="D51" s="30"/>
      <c r="E51" s="29">
        <v>0.96</v>
      </c>
      <c r="F51" s="29">
        <v>1.043</v>
      </c>
      <c r="G51" s="30">
        <f t="shared" si="3"/>
        <v>10.864583333333332</v>
      </c>
      <c r="H51" s="29"/>
      <c r="I51" s="29"/>
      <c r="J51" s="30"/>
      <c r="K51" s="29">
        <f t="shared" si="6"/>
        <v>0.96</v>
      </c>
      <c r="L51" s="29">
        <f t="shared" si="7"/>
        <v>1.043</v>
      </c>
      <c r="M51" s="31">
        <f t="shared" si="5"/>
        <v>10.864583333333332</v>
      </c>
    </row>
    <row r="52" spans="1:13" ht="13.5" thickBot="1">
      <c r="A52" s="8" t="s">
        <v>57</v>
      </c>
      <c r="B52" s="35">
        <v>28.8</v>
      </c>
      <c r="C52" s="35">
        <v>7.949</v>
      </c>
      <c r="D52" s="36">
        <f t="shared" si="2"/>
        <v>2.7600694444444445</v>
      </c>
      <c r="E52" s="35">
        <v>2628.04</v>
      </c>
      <c r="F52" s="35">
        <v>829.589</v>
      </c>
      <c r="G52" s="36">
        <f t="shared" si="3"/>
        <v>3.1566833077122114</v>
      </c>
      <c r="H52" s="35">
        <v>5502.02</v>
      </c>
      <c r="I52" s="35">
        <v>473.481</v>
      </c>
      <c r="J52" s="36">
        <f t="shared" si="4"/>
        <v>0.8605584857924907</v>
      </c>
      <c r="K52" s="35">
        <f t="shared" si="6"/>
        <v>8158.860000000001</v>
      </c>
      <c r="L52" s="35">
        <f t="shared" si="7"/>
        <v>1311.019</v>
      </c>
      <c r="M52" s="37">
        <f t="shared" si="5"/>
        <v>1.606865419923862</v>
      </c>
    </row>
    <row r="53" spans="1:13" s="21" customFormat="1" ht="12.75">
      <c r="A53" s="14" t="s">
        <v>66</v>
      </c>
      <c r="B53" s="32">
        <f>SUM(B54:B55)</f>
        <v>3.72</v>
      </c>
      <c r="C53" s="32">
        <f>SUM(C54:C55)</f>
        <v>1.279</v>
      </c>
      <c r="D53" s="33">
        <f t="shared" si="2"/>
        <v>3.438172043010752</v>
      </c>
      <c r="E53" s="32">
        <f>SUM(E54:E55)</f>
        <v>93.25</v>
      </c>
      <c r="F53" s="32">
        <f>SUM(F54:F55)</f>
        <v>38.721999999999994</v>
      </c>
      <c r="G53" s="33">
        <f t="shared" si="3"/>
        <v>4.152493297587131</v>
      </c>
      <c r="H53" s="32"/>
      <c r="I53" s="32"/>
      <c r="J53" s="33"/>
      <c r="K53" s="32">
        <f t="shared" si="6"/>
        <v>96.97</v>
      </c>
      <c r="L53" s="32">
        <f t="shared" si="7"/>
        <v>40.00099999999999</v>
      </c>
      <c r="M53" s="34">
        <f t="shared" si="5"/>
        <v>4.125090234093017</v>
      </c>
    </row>
    <row r="54" spans="1:13" ht="12.75">
      <c r="A54" s="6" t="s">
        <v>7</v>
      </c>
      <c r="B54" s="29">
        <v>3.72</v>
      </c>
      <c r="C54" s="29">
        <v>1.279</v>
      </c>
      <c r="D54" s="30">
        <f t="shared" si="2"/>
        <v>3.438172043010752</v>
      </c>
      <c r="E54" s="29">
        <v>92.69</v>
      </c>
      <c r="F54" s="29">
        <v>37.879</v>
      </c>
      <c r="G54" s="30">
        <f t="shared" si="3"/>
        <v>4.086632862228935</v>
      </c>
      <c r="H54" s="29"/>
      <c r="I54" s="29"/>
      <c r="J54" s="30"/>
      <c r="K54" s="29">
        <f t="shared" si="6"/>
        <v>96.41</v>
      </c>
      <c r="L54" s="29">
        <f t="shared" si="7"/>
        <v>39.158</v>
      </c>
      <c r="M54" s="31">
        <f t="shared" si="5"/>
        <v>4.061611865989006</v>
      </c>
    </row>
    <row r="55" spans="1:13" ht="13.5" thickBot="1">
      <c r="A55" s="8" t="s">
        <v>12</v>
      </c>
      <c r="B55" s="35"/>
      <c r="C55" s="35"/>
      <c r="D55" s="36"/>
      <c r="E55" s="35">
        <v>0.56</v>
      </c>
      <c r="F55" s="35">
        <v>0.843</v>
      </c>
      <c r="G55" s="36">
        <f t="shared" si="3"/>
        <v>15.053571428571427</v>
      </c>
      <c r="H55" s="35"/>
      <c r="I55" s="35"/>
      <c r="J55" s="36"/>
      <c r="K55" s="35">
        <f t="shared" si="6"/>
        <v>0.56</v>
      </c>
      <c r="L55" s="35">
        <f t="shared" si="7"/>
        <v>0.843</v>
      </c>
      <c r="M55" s="37">
        <f t="shared" si="5"/>
        <v>15.053571428571427</v>
      </c>
    </row>
    <row r="56" spans="1:13" s="21" customFormat="1" ht="12.75">
      <c r="A56" s="14" t="s">
        <v>67</v>
      </c>
      <c r="B56" s="32"/>
      <c r="C56" s="32"/>
      <c r="D56" s="33"/>
      <c r="E56" s="32">
        <v>17.42</v>
      </c>
      <c r="F56" s="32">
        <v>30.822</v>
      </c>
      <c r="G56" s="33">
        <f t="shared" si="3"/>
        <v>17.69345579793341</v>
      </c>
      <c r="H56" s="32"/>
      <c r="I56" s="32"/>
      <c r="J56" s="33"/>
      <c r="K56" s="32">
        <f t="shared" si="6"/>
        <v>17.42</v>
      </c>
      <c r="L56" s="32">
        <f t="shared" si="7"/>
        <v>30.822</v>
      </c>
      <c r="M56" s="34">
        <f t="shared" si="5"/>
        <v>17.69345579793341</v>
      </c>
    </row>
    <row r="57" spans="1:13" ht="13.5" thickBot="1">
      <c r="A57" s="8" t="s">
        <v>3</v>
      </c>
      <c r="B57" s="35"/>
      <c r="C57" s="35"/>
      <c r="D57" s="36"/>
      <c r="E57" s="35">
        <v>17.42</v>
      </c>
      <c r="F57" s="35">
        <v>30.822</v>
      </c>
      <c r="G57" s="36">
        <f t="shared" si="3"/>
        <v>17.69345579793341</v>
      </c>
      <c r="H57" s="35"/>
      <c r="I57" s="35"/>
      <c r="J57" s="36"/>
      <c r="K57" s="35">
        <f t="shared" si="6"/>
        <v>17.42</v>
      </c>
      <c r="L57" s="35">
        <f t="shared" si="7"/>
        <v>30.822</v>
      </c>
      <c r="M57" s="37">
        <f t="shared" si="5"/>
        <v>17.69345579793341</v>
      </c>
    </row>
  </sheetData>
  <sheetProtection/>
  <mergeCells count="6">
    <mergeCell ref="A3:A4"/>
    <mergeCell ref="A1:M1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K81" sqref="K81:L81"/>
    </sheetView>
  </sheetViews>
  <sheetFormatPr defaultColWidth="9.140625" defaultRowHeight="12.75"/>
  <cols>
    <col min="1" max="1" width="23.57421875" style="0" bestFit="1" customWidth="1"/>
    <col min="2" max="2" width="11.140625" style="0" bestFit="1" customWidth="1"/>
    <col min="3" max="3" width="9.8515625" style="0" bestFit="1" customWidth="1"/>
    <col min="4" max="4" width="7.57421875" style="0" bestFit="1" customWidth="1"/>
    <col min="5" max="5" width="11.140625" style="0" bestFit="1" customWidth="1"/>
    <col min="6" max="6" width="9.8515625" style="0" bestFit="1" customWidth="1"/>
    <col min="7" max="7" width="7.57421875" style="0" bestFit="1" customWidth="1"/>
    <col min="8" max="8" width="11.140625" style="0" bestFit="1" customWidth="1"/>
    <col min="9" max="9" width="9.8515625" style="0" bestFit="1" customWidth="1"/>
    <col min="10" max="10" width="7.57421875" style="0" bestFit="1" customWidth="1"/>
    <col min="11" max="11" width="11.140625" style="0" bestFit="1" customWidth="1"/>
    <col min="12" max="12" width="9.8515625" style="0" bestFit="1" customWidth="1"/>
    <col min="13" max="13" width="7.57421875" style="0" bestFit="1" customWidth="1"/>
  </cols>
  <sheetData>
    <row r="1" spans="1:13" ht="15.75" thickBot="1">
      <c r="A1" s="383" t="s">
        <v>84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 ht="12.75">
      <c r="A2" s="38" t="s">
        <v>76</v>
      </c>
      <c r="B2" s="381" t="s">
        <v>72</v>
      </c>
      <c r="C2" s="381"/>
      <c r="D2" s="381"/>
      <c r="E2" s="381" t="s">
        <v>73</v>
      </c>
      <c r="F2" s="381"/>
      <c r="G2" s="381"/>
      <c r="H2" s="381" t="s">
        <v>74</v>
      </c>
      <c r="I2" s="381"/>
      <c r="J2" s="381"/>
      <c r="K2" s="381" t="s">
        <v>75</v>
      </c>
      <c r="L2" s="381"/>
      <c r="M2" s="382"/>
    </row>
    <row r="3" spans="1:13" ht="12.75">
      <c r="A3" s="388" t="s">
        <v>77</v>
      </c>
      <c r="B3" s="17" t="s">
        <v>78</v>
      </c>
      <c r="C3" s="17" t="s">
        <v>79</v>
      </c>
      <c r="D3" s="17" t="s">
        <v>62</v>
      </c>
      <c r="E3" s="17" t="s">
        <v>78</v>
      </c>
      <c r="F3" s="17" t="s">
        <v>79</v>
      </c>
      <c r="G3" s="17" t="s">
        <v>62</v>
      </c>
      <c r="H3" s="17" t="s">
        <v>78</v>
      </c>
      <c r="I3" s="17" t="s">
        <v>79</v>
      </c>
      <c r="J3" s="17" t="s">
        <v>62</v>
      </c>
      <c r="K3" s="17" t="s">
        <v>78</v>
      </c>
      <c r="L3" s="17" t="s">
        <v>79</v>
      </c>
      <c r="M3" s="18" t="s">
        <v>62</v>
      </c>
    </row>
    <row r="4" spans="1:13" ht="13.5" thickBot="1">
      <c r="A4" s="390"/>
      <c r="B4" s="19" t="s">
        <v>70</v>
      </c>
      <c r="C4" s="19" t="s">
        <v>71</v>
      </c>
      <c r="D4" s="19" t="s">
        <v>80</v>
      </c>
      <c r="E4" s="19" t="s">
        <v>70</v>
      </c>
      <c r="F4" s="19" t="s">
        <v>71</v>
      </c>
      <c r="G4" s="19" t="s">
        <v>80</v>
      </c>
      <c r="H4" s="19" t="s">
        <v>70</v>
      </c>
      <c r="I4" s="19" t="s">
        <v>71</v>
      </c>
      <c r="J4" s="19" t="s">
        <v>80</v>
      </c>
      <c r="K4" s="19" t="s">
        <v>70</v>
      </c>
      <c r="L4" s="19" t="s">
        <v>71</v>
      </c>
      <c r="M4" s="20" t="s">
        <v>80</v>
      </c>
    </row>
    <row r="5" spans="1:13" s="21" customFormat="1" ht="13.5" thickBot="1">
      <c r="A5" s="68" t="s">
        <v>61</v>
      </c>
      <c r="B5" s="69">
        <v>45316.27</v>
      </c>
      <c r="C5" s="69">
        <v>8357.219</v>
      </c>
      <c r="D5" s="70">
        <f>C5/B5*10</f>
        <v>1.8441983420082897</v>
      </c>
      <c r="E5" s="69">
        <v>264507.49</v>
      </c>
      <c r="F5" s="69">
        <v>33508.927</v>
      </c>
      <c r="G5" s="70">
        <f>F5/E5*10</f>
        <v>1.2668422735401559</v>
      </c>
      <c r="H5" s="69">
        <v>394356.08</v>
      </c>
      <c r="I5" s="69">
        <v>21573.881</v>
      </c>
      <c r="J5" s="70">
        <f>I5/H5*10</f>
        <v>0.5470660170879069</v>
      </c>
      <c r="K5" s="69">
        <f aca="true" t="shared" si="0" ref="K5:L36">B5+E5+H5</f>
        <v>704179.8400000001</v>
      </c>
      <c r="L5" s="69">
        <f t="shared" si="0"/>
        <v>63440.027</v>
      </c>
      <c r="M5" s="71">
        <f>L5/K5*10</f>
        <v>0.9009066064714377</v>
      </c>
    </row>
    <row r="6" spans="1:13" ht="12.75">
      <c r="A6" s="14" t="s">
        <v>63</v>
      </c>
      <c r="B6" s="32">
        <v>37975.23</v>
      </c>
      <c r="C6" s="32">
        <v>6817.076</v>
      </c>
      <c r="D6" s="33">
        <f aca="true" t="shared" si="1" ref="D6:D69">C6/B6*10</f>
        <v>1.795137514637831</v>
      </c>
      <c r="E6" s="32">
        <v>238953.88</v>
      </c>
      <c r="F6" s="32">
        <v>27783.59</v>
      </c>
      <c r="G6" s="33">
        <f aca="true" t="shared" si="2" ref="G6:G69">F6/E6*10</f>
        <v>1.1627176758962858</v>
      </c>
      <c r="H6" s="32">
        <v>361972.98</v>
      </c>
      <c r="I6" s="32">
        <v>19351.137</v>
      </c>
      <c r="J6" s="33">
        <f>I6/H6*10</f>
        <v>0.5346016987234793</v>
      </c>
      <c r="K6" s="32">
        <f t="shared" si="0"/>
        <v>638902.09</v>
      </c>
      <c r="L6" s="32">
        <f t="shared" si="0"/>
        <v>53951.803</v>
      </c>
      <c r="M6" s="34">
        <f aca="true" t="shared" si="3" ref="M6:M69">L6/K6*10</f>
        <v>0.8444455550301926</v>
      </c>
    </row>
    <row r="7" spans="1:13" ht="12.75">
      <c r="A7" s="6" t="s">
        <v>2</v>
      </c>
      <c r="B7" s="29"/>
      <c r="C7" s="29"/>
      <c r="D7" s="30"/>
      <c r="E7" s="29">
        <v>2342.42</v>
      </c>
      <c r="F7" s="29">
        <v>293.634</v>
      </c>
      <c r="G7" s="30">
        <f t="shared" si="2"/>
        <v>1.2535497476968263</v>
      </c>
      <c r="H7" s="29">
        <v>3253.81</v>
      </c>
      <c r="I7" s="29">
        <v>164.429</v>
      </c>
      <c r="J7" s="30">
        <f>I7/H7*10</f>
        <v>0.5053429671677203</v>
      </c>
      <c r="K7" s="29">
        <f t="shared" si="0"/>
        <v>5596.23</v>
      </c>
      <c r="L7" s="29">
        <f t="shared" si="0"/>
        <v>458.063</v>
      </c>
      <c r="M7" s="31">
        <f t="shared" si="3"/>
        <v>0.8185206826738716</v>
      </c>
    </row>
    <row r="8" spans="1:13" ht="12.75">
      <c r="A8" s="6" t="s">
        <v>5</v>
      </c>
      <c r="B8" s="29">
        <v>279.09</v>
      </c>
      <c r="C8" s="29">
        <v>91.914</v>
      </c>
      <c r="D8" s="30">
        <f t="shared" si="1"/>
        <v>3.2933462323981515</v>
      </c>
      <c r="E8" s="29">
        <v>1486.18</v>
      </c>
      <c r="F8" s="29">
        <v>207.828</v>
      </c>
      <c r="G8" s="30">
        <f t="shared" si="2"/>
        <v>1.3984039618350401</v>
      </c>
      <c r="H8" s="29"/>
      <c r="I8" s="29"/>
      <c r="J8" s="30"/>
      <c r="K8" s="29">
        <f t="shared" si="0"/>
        <v>1765.27</v>
      </c>
      <c r="L8" s="29">
        <f t="shared" si="0"/>
        <v>299.742</v>
      </c>
      <c r="M8" s="31">
        <f t="shared" si="3"/>
        <v>1.6979952075319924</v>
      </c>
    </row>
    <row r="9" spans="1:13" ht="12.75">
      <c r="A9" s="6" t="s">
        <v>6</v>
      </c>
      <c r="B9" s="29"/>
      <c r="C9" s="29"/>
      <c r="D9" s="30"/>
      <c r="E9" s="29">
        <v>32.36</v>
      </c>
      <c r="F9" s="29">
        <v>10.144</v>
      </c>
      <c r="G9" s="30">
        <f t="shared" si="2"/>
        <v>3.134734239802225</v>
      </c>
      <c r="H9" s="29">
        <v>476.77</v>
      </c>
      <c r="I9" s="29">
        <v>33.849</v>
      </c>
      <c r="J9" s="30">
        <f>I9/H9*10</f>
        <v>0.7099649726283113</v>
      </c>
      <c r="K9" s="29">
        <f t="shared" si="0"/>
        <v>509.13</v>
      </c>
      <c r="L9" s="29">
        <f t="shared" si="0"/>
        <v>43.992999999999995</v>
      </c>
      <c r="M9" s="31">
        <f t="shared" si="3"/>
        <v>0.864081865142498</v>
      </c>
    </row>
    <row r="10" spans="1:13" ht="12.75">
      <c r="A10" s="6" t="s">
        <v>85</v>
      </c>
      <c r="B10" s="29"/>
      <c r="C10" s="29"/>
      <c r="D10" s="30"/>
      <c r="E10" s="29">
        <v>232.06</v>
      </c>
      <c r="F10" s="29">
        <v>31.727</v>
      </c>
      <c r="G10" s="30">
        <f t="shared" si="2"/>
        <v>1.3671895199517368</v>
      </c>
      <c r="H10" s="29"/>
      <c r="I10" s="29"/>
      <c r="J10" s="30"/>
      <c r="K10" s="29">
        <f t="shared" si="0"/>
        <v>232.06</v>
      </c>
      <c r="L10" s="29">
        <f t="shared" si="0"/>
        <v>31.727</v>
      </c>
      <c r="M10" s="31">
        <f t="shared" si="3"/>
        <v>1.3671895199517368</v>
      </c>
    </row>
    <row r="11" spans="1:13" ht="12.75">
      <c r="A11" s="6" t="s">
        <v>14</v>
      </c>
      <c r="B11" s="29">
        <v>378.2</v>
      </c>
      <c r="C11" s="29">
        <v>61.593</v>
      </c>
      <c r="D11" s="30">
        <f t="shared" si="1"/>
        <v>1.6285827604442096</v>
      </c>
      <c r="E11" s="29">
        <v>64745.11</v>
      </c>
      <c r="F11" s="29">
        <v>4816.895</v>
      </c>
      <c r="G11" s="30">
        <f t="shared" si="2"/>
        <v>0.74397819387441</v>
      </c>
      <c r="H11" s="29">
        <v>119039.44</v>
      </c>
      <c r="I11" s="29">
        <v>5182.503</v>
      </c>
      <c r="J11" s="30">
        <f>I11/H11*10</f>
        <v>0.43536016298463764</v>
      </c>
      <c r="K11" s="29">
        <f t="shared" si="0"/>
        <v>184162.75</v>
      </c>
      <c r="L11" s="29">
        <f t="shared" si="0"/>
        <v>10060.991</v>
      </c>
      <c r="M11" s="31">
        <f t="shared" si="3"/>
        <v>0.5463097721987753</v>
      </c>
    </row>
    <row r="12" spans="1:13" ht="12.75">
      <c r="A12" s="6" t="s">
        <v>15</v>
      </c>
      <c r="B12" s="29">
        <v>392.02</v>
      </c>
      <c r="C12" s="29">
        <v>88.085</v>
      </c>
      <c r="D12" s="30">
        <f t="shared" si="1"/>
        <v>2.246951686138462</v>
      </c>
      <c r="E12" s="29">
        <v>14856.02</v>
      </c>
      <c r="F12" s="29">
        <v>2511.833</v>
      </c>
      <c r="G12" s="30">
        <f t="shared" si="2"/>
        <v>1.6907846112215787</v>
      </c>
      <c r="H12" s="29">
        <v>145147.29</v>
      </c>
      <c r="I12" s="29">
        <v>10207.193</v>
      </c>
      <c r="J12" s="30">
        <f>I12/H12*10</f>
        <v>0.7032300086346771</v>
      </c>
      <c r="K12" s="29">
        <f t="shared" si="0"/>
        <v>160395.33000000002</v>
      </c>
      <c r="L12" s="29">
        <f t="shared" si="0"/>
        <v>12807.110999999999</v>
      </c>
      <c r="M12" s="31">
        <f t="shared" si="3"/>
        <v>0.7984715639788265</v>
      </c>
    </row>
    <row r="13" spans="1:13" ht="12.75">
      <c r="A13" s="6" t="s">
        <v>16</v>
      </c>
      <c r="B13" s="29">
        <v>112.98</v>
      </c>
      <c r="C13" s="29">
        <v>25.164</v>
      </c>
      <c r="D13" s="30">
        <f t="shared" si="1"/>
        <v>2.2272968667020714</v>
      </c>
      <c r="E13" s="29">
        <v>70.49</v>
      </c>
      <c r="F13" s="29">
        <v>29.67</v>
      </c>
      <c r="G13" s="30">
        <f t="shared" si="2"/>
        <v>4.2091076748474965</v>
      </c>
      <c r="H13" s="29"/>
      <c r="I13" s="29"/>
      <c r="J13" s="30"/>
      <c r="K13" s="29">
        <f t="shared" si="0"/>
        <v>183.47</v>
      </c>
      <c r="L13" s="29">
        <f t="shared" si="0"/>
        <v>54.834</v>
      </c>
      <c r="M13" s="31">
        <f t="shared" si="3"/>
        <v>2.9887175014988827</v>
      </c>
    </row>
    <row r="14" spans="1:13" ht="12.75">
      <c r="A14" s="6" t="s">
        <v>18</v>
      </c>
      <c r="B14" s="29">
        <v>10791.39</v>
      </c>
      <c r="C14" s="29">
        <v>1725.609</v>
      </c>
      <c r="D14" s="30">
        <f t="shared" si="1"/>
        <v>1.5990609180096356</v>
      </c>
      <c r="E14" s="29">
        <v>917.85</v>
      </c>
      <c r="F14" s="29">
        <v>186.757</v>
      </c>
      <c r="G14" s="30">
        <f t="shared" si="2"/>
        <v>2.0347224492019396</v>
      </c>
      <c r="H14" s="29"/>
      <c r="I14" s="29"/>
      <c r="J14" s="30"/>
      <c r="K14" s="29">
        <f t="shared" si="0"/>
        <v>11709.24</v>
      </c>
      <c r="L14" s="29">
        <f t="shared" si="0"/>
        <v>1912.366</v>
      </c>
      <c r="M14" s="31">
        <f t="shared" si="3"/>
        <v>1.63321103675388</v>
      </c>
    </row>
    <row r="15" spans="1:13" ht="12.75">
      <c r="A15" s="6" t="s">
        <v>19</v>
      </c>
      <c r="B15" s="29"/>
      <c r="C15" s="29"/>
      <c r="D15" s="30"/>
      <c r="E15" s="29">
        <v>281.28</v>
      </c>
      <c r="F15" s="29">
        <v>537.79</v>
      </c>
      <c r="G15" s="30">
        <f t="shared" si="2"/>
        <v>19.119382821387944</v>
      </c>
      <c r="H15" s="29"/>
      <c r="I15" s="29"/>
      <c r="J15" s="30"/>
      <c r="K15" s="29">
        <f t="shared" si="0"/>
        <v>281.28</v>
      </c>
      <c r="L15" s="29">
        <f t="shared" si="0"/>
        <v>537.79</v>
      </c>
      <c r="M15" s="31">
        <f t="shared" si="3"/>
        <v>19.119382821387944</v>
      </c>
    </row>
    <row r="16" spans="1:13" ht="12.75">
      <c r="A16" s="6" t="s">
        <v>20</v>
      </c>
      <c r="B16" s="29">
        <v>2159.14</v>
      </c>
      <c r="C16" s="29">
        <v>503.844</v>
      </c>
      <c r="D16" s="30">
        <f t="shared" si="1"/>
        <v>2.333540205822689</v>
      </c>
      <c r="E16" s="29">
        <v>322.38</v>
      </c>
      <c r="F16" s="29">
        <v>116.329</v>
      </c>
      <c r="G16" s="30">
        <f t="shared" si="2"/>
        <v>3.6084434518270365</v>
      </c>
      <c r="H16" s="29">
        <v>12260.69</v>
      </c>
      <c r="I16" s="29">
        <v>722.245</v>
      </c>
      <c r="J16" s="30">
        <f>I16/H16*10</f>
        <v>0.5890736981360755</v>
      </c>
      <c r="K16" s="29">
        <f t="shared" si="0"/>
        <v>14742.210000000001</v>
      </c>
      <c r="L16" s="29">
        <f t="shared" si="0"/>
        <v>1342.4180000000001</v>
      </c>
      <c r="M16" s="31">
        <f t="shared" si="3"/>
        <v>0.9105948158383309</v>
      </c>
    </row>
    <row r="17" spans="1:13" ht="12.75">
      <c r="A17" s="6" t="s">
        <v>21</v>
      </c>
      <c r="B17" s="29">
        <v>14.32</v>
      </c>
      <c r="C17" s="29">
        <v>5.716</v>
      </c>
      <c r="D17" s="30">
        <f t="shared" si="1"/>
        <v>3.9916201117318435</v>
      </c>
      <c r="E17" s="29">
        <v>831.98</v>
      </c>
      <c r="F17" s="29">
        <v>716.065</v>
      </c>
      <c r="G17" s="30">
        <f t="shared" si="2"/>
        <v>8.606757373975336</v>
      </c>
      <c r="H17" s="29">
        <v>1973.33</v>
      </c>
      <c r="I17" s="29">
        <v>147.973</v>
      </c>
      <c r="J17" s="30">
        <f>I17/H17*10</f>
        <v>0.7498644423385852</v>
      </c>
      <c r="K17" s="29">
        <f t="shared" si="0"/>
        <v>2819.63</v>
      </c>
      <c r="L17" s="29">
        <f t="shared" si="0"/>
        <v>869.7540000000001</v>
      </c>
      <c r="M17" s="31">
        <f t="shared" si="3"/>
        <v>3.0846387646606117</v>
      </c>
    </row>
    <row r="18" spans="1:13" ht="12.75">
      <c r="A18" s="6" t="s">
        <v>22</v>
      </c>
      <c r="B18" s="29">
        <v>1518.07</v>
      </c>
      <c r="C18" s="29">
        <v>249.825</v>
      </c>
      <c r="D18" s="30">
        <f t="shared" si="1"/>
        <v>1.6456751006211834</v>
      </c>
      <c r="E18" s="29">
        <v>70312.4</v>
      </c>
      <c r="F18" s="29">
        <v>9377.921</v>
      </c>
      <c r="G18" s="30">
        <f t="shared" si="2"/>
        <v>1.333750661334274</v>
      </c>
      <c r="H18" s="29">
        <v>2008.57</v>
      </c>
      <c r="I18" s="29">
        <v>106.996</v>
      </c>
      <c r="J18" s="30">
        <f>I18/H18*10</f>
        <v>0.5326973916766655</v>
      </c>
      <c r="K18" s="29">
        <f t="shared" si="0"/>
        <v>73839.04000000001</v>
      </c>
      <c r="L18" s="29">
        <f t="shared" si="0"/>
        <v>9734.742</v>
      </c>
      <c r="M18" s="31">
        <f t="shared" si="3"/>
        <v>1.3183733157960884</v>
      </c>
    </row>
    <row r="19" spans="1:13" ht="12.75">
      <c r="A19" s="6" t="s">
        <v>23</v>
      </c>
      <c r="B19" s="29">
        <v>102.75</v>
      </c>
      <c r="C19" s="29">
        <v>21.227</v>
      </c>
      <c r="D19" s="30">
        <f t="shared" si="1"/>
        <v>2.065888077858881</v>
      </c>
      <c r="E19" s="29">
        <v>156.75</v>
      </c>
      <c r="F19" s="29">
        <v>22.816</v>
      </c>
      <c r="G19" s="30">
        <f t="shared" si="2"/>
        <v>1.4555661881977673</v>
      </c>
      <c r="H19" s="29"/>
      <c r="I19" s="29"/>
      <c r="J19" s="30"/>
      <c r="K19" s="29">
        <f t="shared" si="0"/>
        <v>259.5</v>
      </c>
      <c r="L19" s="29">
        <f t="shared" si="0"/>
        <v>44.043</v>
      </c>
      <c r="M19" s="31">
        <f t="shared" si="3"/>
        <v>1.6972254335260115</v>
      </c>
    </row>
    <row r="20" spans="1:13" ht="12.75">
      <c r="A20" s="6" t="s">
        <v>26</v>
      </c>
      <c r="B20" s="29">
        <v>14.14</v>
      </c>
      <c r="C20" s="29">
        <v>4.704</v>
      </c>
      <c r="D20" s="30">
        <f t="shared" si="1"/>
        <v>3.326732673267326</v>
      </c>
      <c r="E20" s="29">
        <v>57.08</v>
      </c>
      <c r="F20" s="29">
        <v>12.054</v>
      </c>
      <c r="G20" s="30">
        <f t="shared" si="2"/>
        <v>2.11177295024527</v>
      </c>
      <c r="H20" s="72">
        <v>0.49</v>
      </c>
      <c r="I20" s="72">
        <v>0.09</v>
      </c>
      <c r="J20" s="30">
        <f>I20/H20*10</f>
        <v>1.836734693877551</v>
      </c>
      <c r="K20" s="29">
        <f t="shared" si="0"/>
        <v>71.71</v>
      </c>
      <c r="L20" s="29">
        <f t="shared" si="0"/>
        <v>16.848</v>
      </c>
      <c r="M20" s="31">
        <f t="shared" si="3"/>
        <v>2.349463115325617</v>
      </c>
    </row>
    <row r="21" spans="1:13" ht="12.75">
      <c r="A21" s="6" t="s">
        <v>28</v>
      </c>
      <c r="B21" s="72">
        <v>0.71</v>
      </c>
      <c r="C21" s="72">
        <v>0.284</v>
      </c>
      <c r="D21" s="30">
        <f t="shared" si="1"/>
        <v>3.9999999999999996</v>
      </c>
      <c r="E21" s="29">
        <v>313.62</v>
      </c>
      <c r="F21" s="29">
        <v>55.858</v>
      </c>
      <c r="G21" s="30">
        <f t="shared" si="2"/>
        <v>1.7810726356737452</v>
      </c>
      <c r="H21" s="29">
        <v>2171.74</v>
      </c>
      <c r="I21" s="29">
        <v>122.907</v>
      </c>
      <c r="J21" s="30">
        <f>I21/H21*10</f>
        <v>0.5659379115363717</v>
      </c>
      <c r="K21" s="29">
        <f t="shared" si="0"/>
        <v>2486.0699999999997</v>
      </c>
      <c r="L21" s="29">
        <f t="shared" si="0"/>
        <v>179.04899999999998</v>
      </c>
      <c r="M21" s="31">
        <f t="shared" si="3"/>
        <v>0.7202090045734834</v>
      </c>
    </row>
    <row r="22" spans="1:13" ht="12.75">
      <c r="A22" s="6" t="s">
        <v>32</v>
      </c>
      <c r="B22" s="29">
        <v>682.67</v>
      </c>
      <c r="C22" s="29">
        <v>97.307</v>
      </c>
      <c r="D22" s="30">
        <f t="shared" si="1"/>
        <v>1.425388547907481</v>
      </c>
      <c r="E22" s="29">
        <v>1259.54</v>
      </c>
      <c r="F22" s="29">
        <v>210.629</v>
      </c>
      <c r="G22" s="30">
        <f t="shared" si="2"/>
        <v>1.6722692411515314</v>
      </c>
      <c r="H22" s="29">
        <v>28656.66</v>
      </c>
      <c r="I22" s="29">
        <v>981.781</v>
      </c>
      <c r="J22" s="30">
        <f>I22/H22*10</f>
        <v>0.34260133595471354</v>
      </c>
      <c r="K22" s="29">
        <f t="shared" si="0"/>
        <v>30598.87</v>
      </c>
      <c r="L22" s="29">
        <f t="shared" si="0"/>
        <v>1289.7169999999999</v>
      </c>
      <c r="M22" s="31">
        <f t="shared" si="3"/>
        <v>0.42149170868074537</v>
      </c>
    </row>
    <row r="23" spans="1:13" ht="12.75">
      <c r="A23" s="6" t="s">
        <v>33</v>
      </c>
      <c r="B23" s="29">
        <v>4449.03</v>
      </c>
      <c r="C23" s="29">
        <v>739.391</v>
      </c>
      <c r="D23" s="30">
        <f t="shared" si="1"/>
        <v>1.6619150691274278</v>
      </c>
      <c r="E23" s="29">
        <v>612.23</v>
      </c>
      <c r="F23" s="29">
        <v>452.397</v>
      </c>
      <c r="G23" s="30">
        <f t="shared" si="2"/>
        <v>7.389330807049638</v>
      </c>
      <c r="H23" s="29">
        <v>2004.44</v>
      </c>
      <c r="I23" s="29">
        <v>95.536</v>
      </c>
      <c r="J23" s="30">
        <f>I23/H23*10</f>
        <v>0.47662189938336896</v>
      </c>
      <c r="K23" s="29">
        <f t="shared" si="0"/>
        <v>7065.700000000001</v>
      </c>
      <c r="L23" s="29">
        <f t="shared" si="0"/>
        <v>1287.324</v>
      </c>
      <c r="M23" s="31">
        <f t="shared" si="3"/>
        <v>1.8219341324992568</v>
      </c>
    </row>
    <row r="24" spans="1:13" ht="12.75">
      <c r="A24" s="6" t="s">
        <v>40</v>
      </c>
      <c r="B24" s="29">
        <v>98</v>
      </c>
      <c r="C24" s="29">
        <v>37.932</v>
      </c>
      <c r="D24" s="30">
        <f t="shared" si="1"/>
        <v>3.8706122448979596</v>
      </c>
      <c r="E24" s="29">
        <v>806.44</v>
      </c>
      <c r="F24" s="29">
        <v>156.987</v>
      </c>
      <c r="G24" s="30">
        <f t="shared" si="2"/>
        <v>1.9466668320023806</v>
      </c>
      <c r="H24" s="29"/>
      <c r="I24" s="29"/>
      <c r="J24" s="30"/>
      <c r="K24" s="29">
        <f t="shared" si="0"/>
        <v>904.44</v>
      </c>
      <c r="L24" s="29">
        <f t="shared" si="0"/>
        <v>194.91899999999998</v>
      </c>
      <c r="M24" s="31">
        <f t="shared" si="3"/>
        <v>2.155134668966432</v>
      </c>
    </row>
    <row r="25" spans="1:13" ht="12.75">
      <c r="A25" s="6" t="s">
        <v>44</v>
      </c>
      <c r="B25" s="29">
        <v>462.6</v>
      </c>
      <c r="C25" s="29">
        <v>65.837</v>
      </c>
      <c r="D25" s="30">
        <f t="shared" si="1"/>
        <v>1.4231949848681367</v>
      </c>
      <c r="E25" s="29">
        <v>21440.34</v>
      </c>
      <c r="F25" s="29">
        <v>3074.256</v>
      </c>
      <c r="G25" s="30">
        <f t="shared" si="2"/>
        <v>1.4338653211656158</v>
      </c>
      <c r="H25" s="29">
        <v>3285.44</v>
      </c>
      <c r="I25" s="29">
        <v>152.144</v>
      </c>
      <c r="J25" s="30">
        <f>I25/H25*10</f>
        <v>0.4630856141034382</v>
      </c>
      <c r="K25" s="29">
        <f t="shared" si="0"/>
        <v>25188.379999999997</v>
      </c>
      <c r="L25" s="29">
        <f t="shared" si="0"/>
        <v>3292.237</v>
      </c>
      <c r="M25" s="31">
        <f t="shared" si="3"/>
        <v>1.3070459473773224</v>
      </c>
    </row>
    <row r="26" spans="1:13" ht="12.75">
      <c r="A26" s="6" t="s">
        <v>86</v>
      </c>
      <c r="B26" s="29"/>
      <c r="C26" s="29"/>
      <c r="D26" s="30"/>
      <c r="E26" s="72">
        <v>0.12</v>
      </c>
      <c r="F26" s="72">
        <v>0.481</v>
      </c>
      <c r="G26" s="30">
        <f t="shared" si="2"/>
        <v>40.083333333333336</v>
      </c>
      <c r="H26" s="29"/>
      <c r="I26" s="29"/>
      <c r="J26" s="30"/>
      <c r="K26" s="72">
        <f t="shared" si="0"/>
        <v>0.12</v>
      </c>
      <c r="L26" s="72">
        <f t="shared" si="0"/>
        <v>0.481</v>
      </c>
      <c r="M26" s="31">
        <f t="shared" si="3"/>
        <v>40.083333333333336</v>
      </c>
    </row>
    <row r="27" spans="1:13" ht="12.75">
      <c r="A27" s="6" t="s">
        <v>45</v>
      </c>
      <c r="B27" s="29">
        <v>538.57</v>
      </c>
      <c r="C27" s="29">
        <v>103.791</v>
      </c>
      <c r="D27" s="30">
        <f t="shared" si="1"/>
        <v>1.9271589579813206</v>
      </c>
      <c r="E27" s="29">
        <v>1647.73</v>
      </c>
      <c r="F27" s="29">
        <v>272.344</v>
      </c>
      <c r="G27" s="30">
        <f t="shared" si="2"/>
        <v>1.6528436090864402</v>
      </c>
      <c r="H27" s="29">
        <v>58.38</v>
      </c>
      <c r="I27" s="29">
        <v>2.478</v>
      </c>
      <c r="J27" s="30">
        <f>I27/H27*10</f>
        <v>0.4244604316546763</v>
      </c>
      <c r="K27" s="29">
        <f t="shared" si="0"/>
        <v>2244.6800000000003</v>
      </c>
      <c r="L27" s="29">
        <f t="shared" si="0"/>
        <v>378.613</v>
      </c>
      <c r="M27" s="31">
        <f t="shared" si="3"/>
        <v>1.6867125826398417</v>
      </c>
    </row>
    <row r="28" spans="1:13" ht="12.75">
      <c r="A28" s="6" t="s">
        <v>47</v>
      </c>
      <c r="B28" s="29">
        <v>15754.36</v>
      </c>
      <c r="C28" s="29">
        <v>2956.712</v>
      </c>
      <c r="D28" s="30">
        <f t="shared" si="1"/>
        <v>1.8767579260598335</v>
      </c>
      <c r="E28" s="29">
        <v>3885.01</v>
      </c>
      <c r="F28" s="29">
        <v>766.361</v>
      </c>
      <c r="G28" s="30">
        <f t="shared" si="2"/>
        <v>1.972610109111688</v>
      </c>
      <c r="H28" s="29"/>
      <c r="I28" s="29"/>
      <c r="J28" s="30"/>
      <c r="K28" s="29">
        <f t="shared" si="0"/>
        <v>19639.370000000003</v>
      </c>
      <c r="L28" s="29">
        <f t="shared" si="0"/>
        <v>3723.073</v>
      </c>
      <c r="M28" s="31">
        <f t="shared" si="3"/>
        <v>1.8957191600341554</v>
      </c>
    </row>
    <row r="29" spans="1:13" s="21" customFormat="1" ht="12.75">
      <c r="A29" s="6" t="s">
        <v>49</v>
      </c>
      <c r="B29" s="29"/>
      <c r="C29" s="29"/>
      <c r="D29" s="30"/>
      <c r="E29" s="29">
        <v>5880.98</v>
      </c>
      <c r="F29" s="29">
        <v>262.722</v>
      </c>
      <c r="G29" s="30">
        <f t="shared" si="2"/>
        <v>0.44673166717111773</v>
      </c>
      <c r="H29" s="29"/>
      <c r="I29" s="29"/>
      <c r="J29" s="30"/>
      <c r="K29" s="29">
        <f t="shared" si="0"/>
        <v>5880.98</v>
      </c>
      <c r="L29" s="29">
        <f t="shared" si="0"/>
        <v>262.722</v>
      </c>
      <c r="M29" s="31">
        <f t="shared" si="3"/>
        <v>0.44673166717111773</v>
      </c>
    </row>
    <row r="30" spans="1:13" ht="13.5" thickBot="1">
      <c r="A30" s="8" t="s">
        <v>50</v>
      </c>
      <c r="B30" s="35">
        <v>227.19</v>
      </c>
      <c r="C30" s="35">
        <v>38.141</v>
      </c>
      <c r="D30" s="36">
        <f t="shared" si="1"/>
        <v>1.678815088692284</v>
      </c>
      <c r="E30" s="35">
        <v>46463.51</v>
      </c>
      <c r="F30" s="35">
        <v>3660.092</v>
      </c>
      <c r="G30" s="36">
        <f t="shared" si="2"/>
        <v>0.7877347191376631</v>
      </c>
      <c r="H30" s="35">
        <v>41635.93</v>
      </c>
      <c r="I30" s="35">
        <v>1431.013</v>
      </c>
      <c r="J30" s="36">
        <f>I30/H30*10</f>
        <v>0.34369665815078465</v>
      </c>
      <c r="K30" s="35">
        <f t="shared" si="0"/>
        <v>88326.63</v>
      </c>
      <c r="L30" s="35">
        <f t="shared" si="0"/>
        <v>5129.246</v>
      </c>
      <c r="M30" s="37">
        <f t="shared" si="3"/>
        <v>0.580713426969873</v>
      </c>
    </row>
    <row r="31" spans="1:13" ht="12.75">
      <c r="A31" s="73" t="s">
        <v>68</v>
      </c>
      <c r="B31" s="74">
        <v>1507.14</v>
      </c>
      <c r="C31" s="74">
        <v>188.461</v>
      </c>
      <c r="D31" s="75">
        <f t="shared" si="1"/>
        <v>1.250454503231286</v>
      </c>
      <c r="E31" s="74">
        <v>11741.47</v>
      </c>
      <c r="F31" s="74">
        <v>1514.773</v>
      </c>
      <c r="G31" s="75">
        <f t="shared" si="2"/>
        <v>1.290105072022498</v>
      </c>
      <c r="H31" s="74">
        <v>5289.4</v>
      </c>
      <c r="I31" s="74">
        <v>225.236</v>
      </c>
      <c r="J31" s="75">
        <f>I31/H31*10</f>
        <v>0.42582523537641326</v>
      </c>
      <c r="K31" s="74">
        <f t="shared" si="0"/>
        <v>18538.01</v>
      </c>
      <c r="L31" s="74">
        <f t="shared" si="0"/>
        <v>1928.4699999999998</v>
      </c>
      <c r="M31" s="76">
        <f t="shared" si="3"/>
        <v>1.0402788648835555</v>
      </c>
    </row>
    <row r="32" spans="1:13" s="21" customFormat="1" ht="12.75">
      <c r="A32" s="6" t="s">
        <v>8</v>
      </c>
      <c r="B32" s="29"/>
      <c r="C32" s="29"/>
      <c r="D32" s="30"/>
      <c r="E32" s="29">
        <v>1055.25</v>
      </c>
      <c r="F32" s="29">
        <v>190.021</v>
      </c>
      <c r="G32" s="30">
        <f t="shared" si="2"/>
        <v>1.8007202084814025</v>
      </c>
      <c r="H32" s="29"/>
      <c r="I32" s="29"/>
      <c r="J32" s="30"/>
      <c r="K32" s="29">
        <f t="shared" si="0"/>
        <v>1055.25</v>
      </c>
      <c r="L32" s="29">
        <f t="shared" si="0"/>
        <v>190.021</v>
      </c>
      <c r="M32" s="31">
        <f t="shared" si="3"/>
        <v>1.8007202084814025</v>
      </c>
    </row>
    <row r="33" spans="1:13" ht="12.75">
      <c r="A33" s="6" t="s">
        <v>31</v>
      </c>
      <c r="B33" s="29">
        <v>67.46</v>
      </c>
      <c r="C33" s="29">
        <v>15.117</v>
      </c>
      <c r="D33" s="30">
        <f t="shared" si="1"/>
        <v>2.240883486510525</v>
      </c>
      <c r="E33" s="29">
        <v>1.87</v>
      </c>
      <c r="F33" s="29">
        <v>0.971</v>
      </c>
      <c r="G33" s="30">
        <f t="shared" si="2"/>
        <v>5.192513368983956</v>
      </c>
      <c r="H33" s="29"/>
      <c r="I33" s="29"/>
      <c r="J33" s="30"/>
      <c r="K33" s="29">
        <f t="shared" si="0"/>
        <v>69.33</v>
      </c>
      <c r="L33" s="29">
        <f t="shared" si="0"/>
        <v>16.088</v>
      </c>
      <c r="M33" s="31">
        <f t="shared" si="3"/>
        <v>2.3204961777008513</v>
      </c>
    </row>
    <row r="34" spans="1:13" ht="12.75">
      <c r="A34" s="6" t="s">
        <v>34</v>
      </c>
      <c r="B34" s="29"/>
      <c r="C34" s="29"/>
      <c r="D34" s="30"/>
      <c r="E34" s="29">
        <v>1.71</v>
      </c>
      <c r="F34" s="29">
        <v>0.97</v>
      </c>
      <c r="G34" s="30">
        <f t="shared" si="2"/>
        <v>5.672514619883041</v>
      </c>
      <c r="H34" s="29"/>
      <c r="I34" s="29"/>
      <c r="J34" s="30"/>
      <c r="K34" s="29">
        <f t="shared" si="0"/>
        <v>1.71</v>
      </c>
      <c r="L34" s="29">
        <f t="shared" si="0"/>
        <v>0.97</v>
      </c>
      <c r="M34" s="31">
        <f t="shared" si="3"/>
        <v>5.672514619883041</v>
      </c>
    </row>
    <row r="35" spans="1:13" ht="12.75">
      <c r="A35" s="6" t="s">
        <v>46</v>
      </c>
      <c r="B35" s="29">
        <v>1438.69</v>
      </c>
      <c r="C35" s="29">
        <v>164.674</v>
      </c>
      <c r="D35" s="30">
        <f t="shared" si="1"/>
        <v>1.144610722254273</v>
      </c>
      <c r="E35" s="29">
        <v>10579.27</v>
      </c>
      <c r="F35" s="29">
        <v>1283.614</v>
      </c>
      <c r="G35" s="30">
        <f t="shared" si="2"/>
        <v>1.213329464131268</v>
      </c>
      <c r="H35" s="29">
        <v>5289.4</v>
      </c>
      <c r="I35" s="29">
        <v>225.236</v>
      </c>
      <c r="J35" s="30">
        <f>I35/H35*10</f>
        <v>0.42582523537641326</v>
      </c>
      <c r="K35" s="29">
        <f t="shared" si="0"/>
        <v>17307.36</v>
      </c>
      <c r="L35" s="29">
        <f t="shared" si="0"/>
        <v>1673.524</v>
      </c>
      <c r="M35" s="31">
        <f t="shared" si="3"/>
        <v>0.966943543093805</v>
      </c>
    </row>
    <row r="36" spans="1:13" ht="13.5" thickBot="1">
      <c r="A36" s="77" t="s">
        <v>56</v>
      </c>
      <c r="B36" s="78">
        <v>0.99</v>
      </c>
      <c r="C36" s="78">
        <v>8.67</v>
      </c>
      <c r="D36" s="79">
        <f t="shared" si="1"/>
        <v>87.57575757575758</v>
      </c>
      <c r="E36" s="78">
        <v>103.37</v>
      </c>
      <c r="F36" s="78">
        <v>39.197</v>
      </c>
      <c r="G36" s="79">
        <f t="shared" si="2"/>
        <v>3.791912547160685</v>
      </c>
      <c r="H36" s="78"/>
      <c r="I36" s="78"/>
      <c r="J36" s="79"/>
      <c r="K36" s="78">
        <f t="shared" si="0"/>
        <v>104.36</v>
      </c>
      <c r="L36" s="78">
        <f t="shared" si="0"/>
        <v>47.867000000000004</v>
      </c>
      <c r="M36" s="80">
        <f t="shared" si="3"/>
        <v>4.586719049444231</v>
      </c>
    </row>
    <row r="37" spans="1:13" ht="12.75">
      <c r="A37" s="14" t="s">
        <v>83</v>
      </c>
      <c r="B37" s="32">
        <v>578.02</v>
      </c>
      <c r="C37" s="32">
        <v>120.398</v>
      </c>
      <c r="D37" s="33">
        <f t="shared" si="1"/>
        <v>2.0829383066329883</v>
      </c>
      <c r="E37" s="32">
        <v>3072.4</v>
      </c>
      <c r="F37" s="32">
        <v>849.295</v>
      </c>
      <c r="G37" s="33">
        <f t="shared" si="2"/>
        <v>2.7642722301783618</v>
      </c>
      <c r="H37" s="32">
        <v>8395.6</v>
      </c>
      <c r="I37" s="32">
        <v>507.627</v>
      </c>
      <c r="J37" s="33">
        <f>I37/H37*10</f>
        <v>0.6046345704893039</v>
      </c>
      <c r="K37" s="32">
        <f aca="true" t="shared" si="4" ref="K37:L57">B37+E37+H37</f>
        <v>12046.02</v>
      </c>
      <c r="L37" s="32">
        <f t="shared" si="4"/>
        <v>1477.32</v>
      </c>
      <c r="M37" s="34">
        <f t="shared" si="3"/>
        <v>1.226396768393212</v>
      </c>
    </row>
    <row r="38" spans="1:13" s="21" customFormat="1" ht="12.75">
      <c r="A38" s="6" t="s">
        <v>0</v>
      </c>
      <c r="B38" s="29">
        <v>9.98</v>
      </c>
      <c r="C38" s="29">
        <v>4.315</v>
      </c>
      <c r="D38" s="30">
        <f t="shared" si="1"/>
        <v>4.323647294589178</v>
      </c>
      <c r="E38" s="29">
        <v>129.26</v>
      </c>
      <c r="F38" s="29">
        <v>24.8</v>
      </c>
      <c r="G38" s="30">
        <f t="shared" si="2"/>
        <v>1.9186136469131985</v>
      </c>
      <c r="H38" s="29"/>
      <c r="I38" s="29"/>
      <c r="J38" s="30"/>
      <c r="K38" s="29">
        <f t="shared" si="4"/>
        <v>139.23999999999998</v>
      </c>
      <c r="L38" s="29">
        <f t="shared" si="4"/>
        <v>29.115000000000002</v>
      </c>
      <c r="M38" s="31">
        <f t="shared" si="3"/>
        <v>2.0909939672507907</v>
      </c>
    </row>
    <row r="39" spans="1:13" ht="12.75">
      <c r="A39" s="6" t="s">
        <v>4</v>
      </c>
      <c r="B39" s="29"/>
      <c r="C39" s="29"/>
      <c r="D39" s="30"/>
      <c r="E39" s="29">
        <v>0.68</v>
      </c>
      <c r="F39" s="30">
        <v>0.046</v>
      </c>
      <c r="G39" s="30">
        <f t="shared" si="2"/>
        <v>0.676470588235294</v>
      </c>
      <c r="H39" s="29"/>
      <c r="I39" s="29"/>
      <c r="J39" s="30"/>
      <c r="K39" s="29">
        <f t="shared" si="4"/>
        <v>0.68</v>
      </c>
      <c r="L39" s="30">
        <f t="shared" si="4"/>
        <v>0.046</v>
      </c>
      <c r="M39" s="31">
        <f t="shared" si="3"/>
        <v>0.676470588235294</v>
      </c>
    </row>
    <row r="40" spans="1:13" ht="12.75">
      <c r="A40" s="6" t="s">
        <v>11</v>
      </c>
      <c r="B40" s="29">
        <v>94.34</v>
      </c>
      <c r="C40" s="29">
        <v>28.656</v>
      </c>
      <c r="D40" s="30">
        <f t="shared" si="1"/>
        <v>3.0375238499046002</v>
      </c>
      <c r="E40" s="29">
        <v>866.91</v>
      </c>
      <c r="F40" s="29">
        <v>361.785</v>
      </c>
      <c r="G40" s="30">
        <f t="shared" si="2"/>
        <v>4.173270581721286</v>
      </c>
      <c r="H40" s="29">
        <v>6158.16</v>
      </c>
      <c r="I40" s="29">
        <v>426.127</v>
      </c>
      <c r="J40" s="30">
        <f>I40/H40*10</f>
        <v>0.6919713031165153</v>
      </c>
      <c r="K40" s="29">
        <f t="shared" si="4"/>
        <v>7119.41</v>
      </c>
      <c r="L40" s="29">
        <f t="shared" si="4"/>
        <v>816.568</v>
      </c>
      <c r="M40" s="31">
        <f t="shared" si="3"/>
        <v>1.1469602115905673</v>
      </c>
    </row>
    <row r="41" spans="1:13" ht="12.75">
      <c r="A41" s="6" t="s">
        <v>25</v>
      </c>
      <c r="B41" s="29"/>
      <c r="C41" s="29"/>
      <c r="D41" s="30"/>
      <c r="E41" s="29">
        <v>120.39</v>
      </c>
      <c r="F41" s="29">
        <v>29.722</v>
      </c>
      <c r="G41" s="30">
        <f t="shared" si="2"/>
        <v>2.4688097018024755</v>
      </c>
      <c r="H41" s="29"/>
      <c r="I41" s="29"/>
      <c r="J41" s="30"/>
      <c r="K41" s="29">
        <f t="shared" si="4"/>
        <v>120.39</v>
      </c>
      <c r="L41" s="29">
        <f t="shared" si="4"/>
        <v>29.722</v>
      </c>
      <c r="M41" s="31">
        <f t="shared" si="3"/>
        <v>2.4688097018024755</v>
      </c>
    </row>
    <row r="42" spans="1:13" ht="12.75">
      <c r="A42" s="6" t="s">
        <v>35</v>
      </c>
      <c r="B42" s="72">
        <v>0.09</v>
      </c>
      <c r="C42" s="30">
        <v>0.017</v>
      </c>
      <c r="D42" s="30">
        <f t="shared" si="1"/>
        <v>1.888888888888889</v>
      </c>
      <c r="E42" s="29">
        <v>1.26</v>
      </c>
      <c r="F42" s="29">
        <v>0.627</v>
      </c>
      <c r="G42" s="30">
        <f t="shared" si="2"/>
        <v>4.976190476190476</v>
      </c>
      <c r="H42" s="29"/>
      <c r="I42" s="29"/>
      <c r="J42" s="30"/>
      <c r="K42" s="29">
        <f t="shared" si="4"/>
        <v>1.35</v>
      </c>
      <c r="L42" s="29">
        <f t="shared" si="4"/>
        <v>0.644</v>
      </c>
      <c r="M42" s="31">
        <f t="shared" si="3"/>
        <v>4.770370370370371</v>
      </c>
    </row>
    <row r="43" spans="1:13" ht="12.75">
      <c r="A43" s="6" t="s">
        <v>36</v>
      </c>
      <c r="B43" s="29">
        <v>0.6</v>
      </c>
      <c r="C43" s="72">
        <v>0.131</v>
      </c>
      <c r="D43" s="30">
        <f t="shared" si="1"/>
        <v>2.1833333333333336</v>
      </c>
      <c r="E43" s="29">
        <v>0.55</v>
      </c>
      <c r="F43" s="72">
        <v>0.28</v>
      </c>
      <c r="G43" s="30">
        <f t="shared" si="2"/>
        <v>5.090909090909092</v>
      </c>
      <c r="H43" s="29"/>
      <c r="I43" s="29"/>
      <c r="J43" s="30"/>
      <c r="K43" s="29">
        <f t="shared" si="4"/>
        <v>1.15</v>
      </c>
      <c r="L43" s="29">
        <f t="shared" si="4"/>
        <v>0.41100000000000003</v>
      </c>
      <c r="M43" s="31">
        <f t="shared" si="3"/>
        <v>3.573913043478261</v>
      </c>
    </row>
    <row r="44" spans="1:13" ht="12.75">
      <c r="A44" s="6" t="s">
        <v>41</v>
      </c>
      <c r="B44" s="81">
        <v>288.41</v>
      </c>
      <c r="C44" s="81">
        <v>57.451</v>
      </c>
      <c r="D44" s="30">
        <f t="shared" si="1"/>
        <v>1.9919905689816577</v>
      </c>
      <c r="E44" s="81">
        <v>1721.75</v>
      </c>
      <c r="F44" s="81">
        <v>386.444</v>
      </c>
      <c r="G44" s="30">
        <f t="shared" si="2"/>
        <v>2.244483810076957</v>
      </c>
      <c r="H44" s="82"/>
      <c r="I44" s="82"/>
      <c r="J44" s="30"/>
      <c r="K44" s="29">
        <f t="shared" si="4"/>
        <v>2010.16</v>
      </c>
      <c r="L44" s="29">
        <f t="shared" si="4"/>
        <v>443.89500000000004</v>
      </c>
      <c r="M44" s="31">
        <f t="shared" si="3"/>
        <v>2.208257054164843</v>
      </c>
    </row>
    <row r="45" spans="1:13" ht="12.75">
      <c r="A45" s="6" t="s">
        <v>54</v>
      </c>
      <c r="B45" s="83">
        <v>0.26</v>
      </c>
      <c r="C45" s="83">
        <v>0.16</v>
      </c>
      <c r="D45" s="30">
        <f t="shared" si="1"/>
        <v>6.153846153846154</v>
      </c>
      <c r="E45" s="81">
        <v>5.45</v>
      </c>
      <c r="F45" s="81">
        <v>3.486</v>
      </c>
      <c r="G45" s="30">
        <f t="shared" si="2"/>
        <v>6.396330275229358</v>
      </c>
      <c r="H45" s="82"/>
      <c r="I45" s="82"/>
      <c r="J45" s="30"/>
      <c r="K45" s="29">
        <f t="shared" si="4"/>
        <v>5.71</v>
      </c>
      <c r="L45" s="29">
        <f t="shared" si="4"/>
        <v>3.6460000000000004</v>
      </c>
      <c r="M45" s="31">
        <f t="shared" si="3"/>
        <v>6.385288966725044</v>
      </c>
    </row>
    <row r="46" spans="1:13" ht="12.75">
      <c r="A46" s="6" t="s">
        <v>87</v>
      </c>
      <c r="B46" s="81"/>
      <c r="C46" s="81"/>
      <c r="D46" s="30"/>
      <c r="E46" s="81">
        <v>0.54</v>
      </c>
      <c r="F46" s="83">
        <v>0.196</v>
      </c>
      <c r="G46" s="30">
        <f t="shared" si="2"/>
        <v>3.6296296296296293</v>
      </c>
      <c r="H46" s="82"/>
      <c r="I46" s="82"/>
      <c r="J46" s="30"/>
      <c r="K46" s="29">
        <f t="shared" si="4"/>
        <v>0.54</v>
      </c>
      <c r="L46" s="72">
        <f t="shared" si="4"/>
        <v>0.196</v>
      </c>
      <c r="M46" s="31">
        <f t="shared" si="3"/>
        <v>3.6296296296296293</v>
      </c>
    </row>
    <row r="47" spans="1:13" s="21" customFormat="1" ht="13.5" thickBot="1">
      <c r="A47" s="8" t="s">
        <v>59</v>
      </c>
      <c r="B47" s="84">
        <v>184.34</v>
      </c>
      <c r="C47" s="84">
        <v>29.668</v>
      </c>
      <c r="D47" s="36">
        <f t="shared" si="1"/>
        <v>1.6094173809265486</v>
      </c>
      <c r="E47" s="84">
        <v>225.61</v>
      </c>
      <c r="F47" s="84">
        <v>41.909</v>
      </c>
      <c r="G47" s="36">
        <f t="shared" si="2"/>
        <v>1.8575860999069187</v>
      </c>
      <c r="H47" s="84">
        <v>2237.44</v>
      </c>
      <c r="I47" s="84">
        <v>81.5</v>
      </c>
      <c r="J47" s="36">
        <f>I47/H47*10</f>
        <v>0.36425557780320367</v>
      </c>
      <c r="K47" s="35">
        <f t="shared" si="4"/>
        <v>2647.3900000000003</v>
      </c>
      <c r="L47" s="35">
        <f t="shared" si="4"/>
        <v>153.077</v>
      </c>
      <c r="M47" s="37">
        <f t="shared" si="3"/>
        <v>0.578218547323968</v>
      </c>
    </row>
    <row r="48" spans="1:13" ht="12.75">
      <c r="A48" s="73" t="s">
        <v>64</v>
      </c>
      <c r="B48" s="85">
        <v>1685.5</v>
      </c>
      <c r="C48" s="85">
        <v>279.794</v>
      </c>
      <c r="D48" s="75">
        <f t="shared" si="1"/>
        <v>1.6600059329575791</v>
      </c>
      <c r="E48" s="85">
        <v>3081.45</v>
      </c>
      <c r="F48" s="85">
        <v>1084.104</v>
      </c>
      <c r="G48" s="75">
        <f t="shared" si="2"/>
        <v>3.5181619042983012</v>
      </c>
      <c r="H48" s="85">
        <v>3481.19</v>
      </c>
      <c r="I48" s="85">
        <v>233.319</v>
      </c>
      <c r="J48" s="75">
        <f>I48/H48*10</f>
        <v>0.6702277094901455</v>
      </c>
      <c r="K48" s="74">
        <f t="shared" si="4"/>
        <v>8248.14</v>
      </c>
      <c r="L48" s="74">
        <f t="shared" si="4"/>
        <v>1597.217</v>
      </c>
      <c r="M48" s="76">
        <f t="shared" si="3"/>
        <v>1.9364571891359752</v>
      </c>
    </row>
    <row r="49" spans="1:13" s="21" customFormat="1" ht="12.75">
      <c r="A49" s="6" t="s">
        <v>88</v>
      </c>
      <c r="B49" s="81"/>
      <c r="C49" s="81"/>
      <c r="D49" s="30"/>
      <c r="E49" s="81">
        <v>27</v>
      </c>
      <c r="F49" s="81">
        <v>5.382</v>
      </c>
      <c r="G49" s="30">
        <f t="shared" si="2"/>
        <v>1.9933333333333334</v>
      </c>
      <c r="H49" s="81"/>
      <c r="I49" s="81"/>
      <c r="J49" s="30"/>
      <c r="K49" s="29">
        <f t="shared" si="4"/>
        <v>27</v>
      </c>
      <c r="L49" s="29">
        <f t="shared" si="4"/>
        <v>5.382</v>
      </c>
      <c r="M49" s="31">
        <f t="shared" si="3"/>
        <v>1.9933333333333334</v>
      </c>
    </row>
    <row r="50" spans="1:13" ht="12.75">
      <c r="A50" s="6" t="s">
        <v>13</v>
      </c>
      <c r="B50" s="81">
        <v>148.02</v>
      </c>
      <c r="C50" s="81">
        <v>34.442</v>
      </c>
      <c r="D50" s="30">
        <f t="shared" si="1"/>
        <v>2.3268477232806375</v>
      </c>
      <c r="E50" s="81">
        <v>1433.18</v>
      </c>
      <c r="F50" s="81">
        <v>418.039</v>
      </c>
      <c r="G50" s="30">
        <f t="shared" si="2"/>
        <v>2.916863199318997</v>
      </c>
      <c r="H50" s="81">
        <v>1294.91</v>
      </c>
      <c r="I50" s="81">
        <v>65.631</v>
      </c>
      <c r="J50" s="30">
        <f>I50/H50*10</f>
        <v>0.506838313087396</v>
      </c>
      <c r="K50" s="29">
        <f t="shared" si="4"/>
        <v>2876.11</v>
      </c>
      <c r="L50" s="29">
        <f t="shared" si="4"/>
        <v>518.112</v>
      </c>
      <c r="M50" s="31">
        <f t="shared" si="3"/>
        <v>1.8014331857960926</v>
      </c>
    </row>
    <row r="51" spans="1:13" ht="12.75">
      <c r="A51" s="6" t="s">
        <v>24</v>
      </c>
      <c r="B51" s="81">
        <v>9.99</v>
      </c>
      <c r="C51" s="81">
        <v>3.828</v>
      </c>
      <c r="D51" s="30">
        <f t="shared" si="1"/>
        <v>3.8318318318318316</v>
      </c>
      <c r="E51" s="81">
        <v>163.99</v>
      </c>
      <c r="F51" s="81">
        <v>161.034</v>
      </c>
      <c r="G51" s="30">
        <f t="shared" si="2"/>
        <v>9.819745106408925</v>
      </c>
      <c r="H51" s="83">
        <v>0.46</v>
      </c>
      <c r="I51" s="83">
        <v>0.05</v>
      </c>
      <c r="J51" s="30">
        <f>I51/H51*10</f>
        <v>1.0869565217391304</v>
      </c>
      <c r="K51" s="29">
        <f t="shared" si="4"/>
        <v>174.44000000000003</v>
      </c>
      <c r="L51" s="29">
        <f t="shared" si="4"/>
        <v>164.912</v>
      </c>
      <c r="M51" s="31">
        <f t="shared" si="3"/>
        <v>9.453795001146526</v>
      </c>
    </row>
    <row r="52" spans="1:13" ht="12.75">
      <c r="A52" s="6" t="s">
        <v>27</v>
      </c>
      <c r="B52" s="83">
        <v>0.18</v>
      </c>
      <c r="C52" s="83">
        <v>0.13</v>
      </c>
      <c r="D52" s="30">
        <f t="shared" si="1"/>
        <v>7.222222222222223</v>
      </c>
      <c r="E52" s="81">
        <v>74.29</v>
      </c>
      <c r="F52" s="81">
        <v>18.783</v>
      </c>
      <c r="G52" s="30">
        <f t="shared" si="2"/>
        <v>2.5283349037555523</v>
      </c>
      <c r="H52" s="81"/>
      <c r="I52" s="81"/>
      <c r="J52" s="30"/>
      <c r="K52" s="29">
        <f t="shared" si="4"/>
        <v>74.47000000000001</v>
      </c>
      <c r="L52" s="29">
        <f t="shared" si="4"/>
        <v>18.913</v>
      </c>
      <c r="M52" s="31">
        <f t="shared" si="3"/>
        <v>2.539680408218074</v>
      </c>
    </row>
    <row r="53" spans="1:13" s="21" customFormat="1" ht="12.75">
      <c r="A53" s="6" t="s">
        <v>89</v>
      </c>
      <c r="B53" s="83">
        <v>0.13</v>
      </c>
      <c r="C53" s="83">
        <v>0.101</v>
      </c>
      <c r="D53" s="30">
        <f t="shared" si="1"/>
        <v>7.769230769230769</v>
      </c>
      <c r="E53" s="81">
        <v>0.66</v>
      </c>
      <c r="F53" s="81">
        <v>0.513</v>
      </c>
      <c r="G53" s="30">
        <f t="shared" si="2"/>
        <v>7.7727272727272725</v>
      </c>
      <c r="H53" s="81"/>
      <c r="I53" s="81"/>
      <c r="J53" s="30"/>
      <c r="K53" s="29">
        <f t="shared" si="4"/>
        <v>0.79</v>
      </c>
      <c r="L53" s="29">
        <f t="shared" si="4"/>
        <v>0.614</v>
      </c>
      <c r="M53" s="31">
        <f t="shared" si="3"/>
        <v>7.772151898734176</v>
      </c>
    </row>
    <row r="54" spans="1:13" ht="12.75">
      <c r="A54" s="6" t="s">
        <v>90</v>
      </c>
      <c r="B54" s="81">
        <v>0.63</v>
      </c>
      <c r="C54" s="83">
        <v>0.092</v>
      </c>
      <c r="D54" s="30">
        <f t="shared" si="1"/>
        <v>1.4603174603174605</v>
      </c>
      <c r="E54" s="81">
        <v>114.84</v>
      </c>
      <c r="F54" s="81">
        <v>30.744</v>
      </c>
      <c r="G54" s="30">
        <f t="shared" si="2"/>
        <v>2.6771159874608146</v>
      </c>
      <c r="H54" s="81"/>
      <c r="I54" s="81"/>
      <c r="J54" s="30"/>
      <c r="K54" s="29">
        <f t="shared" si="4"/>
        <v>115.47</v>
      </c>
      <c r="L54" s="29">
        <f t="shared" si="4"/>
        <v>30.836</v>
      </c>
      <c r="M54" s="31">
        <f t="shared" si="3"/>
        <v>2.6704771802199705</v>
      </c>
    </row>
    <row r="55" spans="1:13" ht="12.75">
      <c r="A55" s="6" t="s">
        <v>29</v>
      </c>
      <c r="B55" s="81">
        <v>43.65</v>
      </c>
      <c r="C55" s="81">
        <v>9.273</v>
      </c>
      <c r="D55" s="30">
        <f t="shared" si="1"/>
        <v>2.1243986254295533</v>
      </c>
      <c r="E55" s="81">
        <v>580.14</v>
      </c>
      <c r="F55" s="81">
        <v>294.598</v>
      </c>
      <c r="G55" s="30">
        <f t="shared" si="2"/>
        <v>5.0780501258316955</v>
      </c>
      <c r="H55" s="81">
        <v>1222.98</v>
      </c>
      <c r="I55" s="81">
        <v>87.972</v>
      </c>
      <c r="J55" s="30">
        <f>I55/H55*10</f>
        <v>0.7193249276357748</v>
      </c>
      <c r="K55" s="29">
        <f t="shared" si="4"/>
        <v>1846.77</v>
      </c>
      <c r="L55" s="29">
        <f t="shared" si="4"/>
        <v>391.843</v>
      </c>
      <c r="M55" s="31">
        <f t="shared" si="3"/>
        <v>2.1217747743357322</v>
      </c>
    </row>
    <row r="56" spans="1:13" s="21" customFormat="1" ht="12.75">
      <c r="A56" s="6" t="s">
        <v>91</v>
      </c>
      <c r="B56" s="81"/>
      <c r="C56" s="81"/>
      <c r="D56" s="30"/>
      <c r="E56" s="86">
        <v>0.02</v>
      </c>
      <c r="F56" s="87">
        <v>0.003</v>
      </c>
      <c r="G56" s="30">
        <f t="shared" si="2"/>
        <v>1.5</v>
      </c>
      <c r="H56" s="81"/>
      <c r="I56" s="81"/>
      <c r="J56" s="30"/>
      <c r="K56" s="29">
        <f t="shared" si="4"/>
        <v>0.02</v>
      </c>
      <c r="L56" s="29">
        <f t="shared" si="4"/>
        <v>0.003</v>
      </c>
      <c r="M56" s="31">
        <f t="shared" si="3"/>
        <v>1.5</v>
      </c>
    </row>
    <row r="57" spans="1:13" ht="12.75">
      <c r="A57" s="6" t="s">
        <v>30</v>
      </c>
      <c r="B57" s="83">
        <v>0.15</v>
      </c>
      <c r="C57" s="86">
        <v>0.02</v>
      </c>
      <c r="D57" s="30">
        <f t="shared" si="1"/>
        <v>1.3333333333333333</v>
      </c>
      <c r="E57" s="81">
        <v>29.21</v>
      </c>
      <c r="F57" s="81">
        <v>26.707</v>
      </c>
      <c r="G57" s="30">
        <f t="shared" si="2"/>
        <v>9.143101677507703</v>
      </c>
      <c r="H57" s="81">
        <v>950.36</v>
      </c>
      <c r="I57" s="81">
        <v>77.627</v>
      </c>
      <c r="J57" s="30">
        <f>I57/H57*10</f>
        <v>0.816816785218233</v>
      </c>
      <c r="K57" s="29">
        <f t="shared" si="4"/>
        <v>979.72</v>
      </c>
      <c r="L57" s="29">
        <f t="shared" si="4"/>
        <v>104.354</v>
      </c>
      <c r="M57" s="31">
        <f t="shared" si="3"/>
        <v>1.0651410607112235</v>
      </c>
    </row>
    <row r="58" spans="1:13" ht="12.75">
      <c r="A58" s="6" t="s">
        <v>92</v>
      </c>
      <c r="B58" s="86">
        <v>0.03</v>
      </c>
      <c r="C58" s="86">
        <v>0.008</v>
      </c>
      <c r="D58" s="30">
        <f t="shared" si="1"/>
        <v>2.6666666666666665</v>
      </c>
      <c r="E58" s="81">
        <v>240.41</v>
      </c>
      <c r="F58" s="81">
        <v>22.241</v>
      </c>
      <c r="G58" s="30">
        <f t="shared" si="2"/>
        <v>0.9251279064930744</v>
      </c>
      <c r="H58" s="81"/>
      <c r="I58" s="81"/>
      <c r="J58" s="30"/>
      <c r="K58" s="29">
        <f aca="true" t="shared" si="5" ref="K58:L86">B58+E58+H58</f>
        <v>240.44</v>
      </c>
      <c r="L58" s="29">
        <f t="shared" si="5"/>
        <v>22.249</v>
      </c>
      <c r="M58" s="31">
        <f t="shared" si="3"/>
        <v>0.9253452004658126</v>
      </c>
    </row>
    <row r="59" spans="1:13" ht="12.75">
      <c r="A59" s="6" t="s">
        <v>38</v>
      </c>
      <c r="B59" s="81"/>
      <c r="C59" s="81"/>
      <c r="D59" s="30"/>
      <c r="E59" s="81">
        <v>167.25</v>
      </c>
      <c r="F59" s="81">
        <v>20.282</v>
      </c>
      <c r="G59" s="30">
        <f t="shared" si="2"/>
        <v>1.212675635276532</v>
      </c>
      <c r="H59" s="81"/>
      <c r="I59" s="81"/>
      <c r="J59" s="30"/>
      <c r="K59" s="29">
        <f t="shared" si="5"/>
        <v>167.25</v>
      </c>
      <c r="L59" s="29">
        <f t="shared" si="5"/>
        <v>20.282</v>
      </c>
      <c r="M59" s="31">
        <f t="shared" si="3"/>
        <v>1.212675635276532</v>
      </c>
    </row>
    <row r="60" spans="1:13" ht="12.75">
      <c r="A60" s="6" t="s">
        <v>93</v>
      </c>
      <c r="B60" s="81"/>
      <c r="C60" s="81"/>
      <c r="D60" s="30"/>
      <c r="E60" s="83">
        <v>0.05</v>
      </c>
      <c r="F60" s="86">
        <v>0.006</v>
      </c>
      <c r="G60" s="30">
        <f t="shared" si="2"/>
        <v>1.2</v>
      </c>
      <c r="H60" s="81"/>
      <c r="I60" s="81"/>
      <c r="J60" s="30"/>
      <c r="K60" s="30">
        <f t="shared" si="5"/>
        <v>0.05</v>
      </c>
      <c r="L60" s="30">
        <f t="shared" si="5"/>
        <v>0.006</v>
      </c>
      <c r="M60" s="31">
        <f t="shared" si="3"/>
        <v>1.2</v>
      </c>
    </row>
    <row r="61" spans="1:13" ht="12.75">
      <c r="A61" s="6" t="s">
        <v>43</v>
      </c>
      <c r="B61" s="83">
        <v>0.36</v>
      </c>
      <c r="C61" s="83">
        <v>0.274</v>
      </c>
      <c r="D61" s="30">
        <f t="shared" si="1"/>
        <v>7.611111111111112</v>
      </c>
      <c r="E61" s="81">
        <v>1.64</v>
      </c>
      <c r="F61" s="81">
        <v>1.223</v>
      </c>
      <c r="G61" s="30">
        <f t="shared" si="2"/>
        <v>7.457317073170733</v>
      </c>
      <c r="H61" s="81"/>
      <c r="I61" s="81"/>
      <c r="J61" s="30"/>
      <c r="K61" s="29">
        <f t="shared" si="5"/>
        <v>2</v>
      </c>
      <c r="L61" s="29">
        <f t="shared" si="5"/>
        <v>1.497</v>
      </c>
      <c r="M61" s="31">
        <f t="shared" si="3"/>
        <v>7.485</v>
      </c>
    </row>
    <row r="62" spans="1:13" ht="12.75">
      <c r="A62" s="6" t="s">
        <v>48</v>
      </c>
      <c r="B62" s="81"/>
      <c r="C62" s="81"/>
      <c r="D62" s="30"/>
      <c r="E62" s="81">
        <v>3.35</v>
      </c>
      <c r="F62" s="81">
        <v>3.417</v>
      </c>
      <c r="G62" s="30">
        <f t="shared" si="2"/>
        <v>10.2</v>
      </c>
      <c r="H62" s="81">
        <v>6.48</v>
      </c>
      <c r="I62" s="81">
        <v>1.699</v>
      </c>
      <c r="J62" s="30">
        <f>I62/H62*10</f>
        <v>2.6219135802469133</v>
      </c>
      <c r="K62" s="29">
        <f t="shared" si="5"/>
        <v>9.83</v>
      </c>
      <c r="L62" s="29">
        <f t="shared" si="5"/>
        <v>5.116</v>
      </c>
      <c r="M62" s="31">
        <f t="shared" si="3"/>
        <v>5.2044760935910475</v>
      </c>
    </row>
    <row r="63" spans="1:13" ht="12.75">
      <c r="A63" s="6" t="s">
        <v>53</v>
      </c>
      <c r="B63" s="81">
        <v>0.63</v>
      </c>
      <c r="C63" s="83">
        <v>0.088</v>
      </c>
      <c r="D63" s="30">
        <f t="shared" si="1"/>
        <v>1.3968253968253967</v>
      </c>
      <c r="E63" s="81">
        <v>14.28</v>
      </c>
      <c r="F63" s="81">
        <v>1.181</v>
      </c>
      <c r="G63" s="30">
        <f t="shared" si="2"/>
        <v>0.8270308123249301</v>
      </c>
      <c r="H63" s="81"/>
      <c r="I63" s="81"/>
      <c r="J63" s="30"/>
      <c r="K63" s="29">
        <f t="shared" si="5"/>
        <v>14.91</v>
      </c>
      <c r="L63" s="29">
        <f t="shared" si="5"/>
        <v>1.2690000000000001</v>
      </c>
      <c r="M63" s="31">
        <f t="shared" si="3"/>
        <v>0.8511066398390343</v>
      </c>
    </row>
    <row r="64" spans="1:13" ht="12.75">
      <c r="A64" s="6" t="s">
        <v>55</v>
      </c>
      <c r="B64" s="81"/>
      <c r="C64" s="81"/>
      <c r="D64" s="30"/>
      <c r="E64" s="81">
        <v>48.13</v>
      </c>
      <c r="F64" s="81">
        <v>52.656</v>
      </c>
      <c r="G64" s="30">
        <f t="shared" si="2"/>
        <v>10.940369831705796</v>
      </c>
      <c r="H64" s="81"/>
      <c r="I64" s="81"/>
      <c r="J64" s="30"/>
      <c r="K64" s="29">
        <f t="shared" si="5"/>
        <v>48.13</v>
      </c>
      <c r="L64" s="29">
        <f t="shared" si="5"/>
        <v>52.656</v>
      </c>
      <c r="M64" s="31">
        <f t="shared" si="3"/>
        <v>10.940369831705796</v>
      </c>
    </row>
    <row r="65" spans="1:13" ht="13.5" thickBot="1">
      <c r="A65" s="77" t="s">
        <v>58</v>
      </c>
      <c r="B65" s="88">
        <v>1481.73</v>
      </c>
      <c r="C65" s="88">
        <v>231.538</v>
      </c>
      <c r="D65" s="79">
        <f t="shared" si="1"/>
        <v>1.5626193706005818</v>
      </c>
      <c r="E65" s="88">
        <v>183.01</v>
      </c>
      <c r="F65" s="88">
        <v>27.295</v>
      </c>
      <c r="G65" s="79">
        <f t="shared" si="2"/>
        <v>1.4914485547237857</v>
      </c>
      <c r="H65" s="88">
        <v>6</v>
      </c>
      <c r="I65" s="89">
        <v>0.34</v>
      </c>
      <c r="J65" s="79">
        <f>I65/H65*10</f>
        <v>0.5666666666666667</v>
      </c>
      <c r="K65" s="78">
        <f t="shared" si="5"/>
        <v>1670.74</v>
      </c>
      <c r="L65" s="78">
        <f t="shared" si="5"/>
        <v>259.173</v>
      </c>
      <c r="M65" s="80">
        <f t="shared" si="3"/>
        <v>1.5512467529358247</v>
      </c>
    </row>
    <row r="66" spans="1:13" ht="12.75">
      <c r="A66" s="14" t="s">
        <v>69</v>
      </c>
      <c r="B66" s="90">
        <v>92.51</v>
      </c>
      <c r="C66" s="90">
        <v>31.786</v>
      </c>
      <c r="D66" s="33">
        <f t="shared" si="1"/>
        <v>3.4359528699600044</v>
      </c>
      <c r="E66" s="90">
        <v>66.08</v>
      </c>
      <c r="F66" s="90">
        <v>14.786</v>
      </c>
      <c r="G66" s="33">
        <f t="shared" si="2"/>
        <v>2.237590799031477</v>
      </c>
      <c r="H66" s="90"/>
      <c r="I66" s="90"/>
      <c r="J66" s="33"/>
      <c r="K66" s="32">
        <f t="shared" si="5"/>
        <v>158.59</v>
      </c>
      <c r="L66" s="32">
        <f t="shared" si="5"/>
        <v>46.572</v>
      </c>
      <c r="M66" s="34">
        <f t="shared" si="3"/>
        <v>2.9366290434453624</v>
      </c>
    </row>
    <row r="67" spans="1:13" ht="12.75">
      <c r="A67" s="6" t="s">
        <v>94</v>
      </c>
      <c r="B67" s="81"/>
      <c r="C67" s="81"/>
      <c r="D67" s="30"/>
      <c r="E67" s="83">
        <v>0.12</v>
      </c>
      <c r="F67" s="87">
        <v>0.001</v>
      </c>
      <c r="G67" s="30">
        <f t="shared" si="2"/>
        <v>0.08333333333333333</v>
      </c>
      <c r="H67" s="81"/>
      <c r="I67" s="81"/>
      <c r="J67" s="30"/>
      <c r="K67" s="30">
        <f t="shared" si="5"/>
        <v>0.12</v>
      </c>
      <c r="L67" s="92">
        <f t="shared" si="5"/>
        <v>0.001</v>
      </c>
      <c r="M67" s="31">
        <f t="shared" si="3"/>
        <v>0.08333333333333333</v>
      </c>
    </row>
    <row r="68" spans="1:13" ht="12.75">
      <c r="A68" s="6" t="s">
        <v>10</v>
      </c>
      <c r="B68" s="81"/>
      <c r="C68" s="81"/>
      <c r="D68" s="30"/>
      <c r="E68" s="81">
        <v>3.24</v>
      </c>
      <c r="F68" s="83">
        <v>0.401</v>
      </c>
      <c r="G68" s="30">
        <f t="shared" si="2"/>
        <v>1.2376543209876543</v>
      </c>
      <c r="H68" s="81"/>
      <c r="I68" s="81"/>
      <c r="J68" s="30"/>
      <c r="K68" s="29">
        <f t="shared" si="5"/>
        <v>3.24</v>
      </c>
      <c r="L68" s="72">
        <f t="shared" si="5"/>
        <v>0.401</v>
      </c>
      <c r="M68" s="31">
        <f t="shared" si="3"/>
        <v>1.2376543209876543</v>
      </c>
    </row>
    <row r="69" spans="1:13" ht="12.75">
      <c r="A69" s="6" t="s">
        <v>17</v>
      </c>
      <c r="B69" s="83">
        <v>0.18</v>
      </c>
      <c r="C69" s="83">
        <v>0.131</v>
      </c>
      <c r="D69" s="30">
        <f t="shared" si="1"/>
        <v>7.277777777777779</v>
      </c>
      <c r="E69" s="81">
        <v>0.6</v>
      </c>
      <c r="F69" s="81">
        <v>0.547</v>
      </c>
      <c r="G69" s="86">
        <f t="shared" si="2"/>
        <v>9.116666666666667</v>
      </c>
      <c r="H69" s="81"/>
      <c r="I69" s="81"/>
      <c r="J69" s="30"/>
      <c r="K69" s="29">
        <f t="shared" si="5"/>
        <v>0.78</v>
      </c>
      <c r="L69" s="29">
        <f t="shared" si="5"/>
        <v>0.678</v>
      </c>
      <c r="M69" s="31">
        <f t="shared" si="3"/>
        <v>8.692307692307693</v>
      </c>
    </row>
    <row r="70" spans="1:13" ht="12.75">
      <c r="A70" s="6" t="s">
        <v>95</v>
      </c>
      <c r="B70" s="83">
        <v>0.18</v>
      </c>
      <c r="C70" s="83">
        <v>0.126</v>
      </c>
      <c r="D70" s="30">
        <f aca="true" t="shared" si="6" ref="D70:D85">C70/B70*10</f>
        <v>7.000000000000001</v>
      </c>
      <c r="E70" s="81">
        <v>0.59</v>
      </c>
      <c r="F70" s="81">
        <v>0.526</v>
      </c>
      <c r="G70" s="30">
        <f aca="true" t="shared" si="7" ref="G70:G86">F70/E70*10</f>
        <v>8.915254237288137</v>
      </c>
      <c r="H70" s="81"/>
      <c r="I70" s="81"/>
      <c r="J70" s="30"/>
      <c r="K70" s="29">
        <f t="shared" si="5"/>
        <v>0.77</v>
      </c>
      <c r="L70" s="29">
        <f t="shared" si="5"/>
        <v>0.652</v>
      </c>
      <c r="M70" s="31">
        <f aca="true" t="shared" si="8" ref="M70:M86">L70/K70*10</f>
        <v>8.467532467532468</v>
      </c>
    </row>
    <row r="71" spans="1:13" ht="12.75">
      <c r="A71" s="6" t="s">
        <v>96</v>
      </c>
      <c r="B71" s="83">
        <v>0.18</v>
      </c>
      <c r="C71" s="83">
        <v>0.13</v>
      </c>
      <c r="D71" s="30">
        <f t="shared" si="6"/>
        <v>7.222222222222223</v>
      </c>
      <c r="E71" s="81">
        <v>0.71</v>
      </c>
      <c r="F71" s="81">
        <v>0.545</v>
      </c>
      <c r="G71" s="30">
        <f t="shared" si="7"/>
        <v>7.67605633802817</v>
      </c>
      <c r="H71" s="81"/>
      <c r="I71" s="81"/>
      <c r="J71" s="30"/>
      <c r="K71" s="29">
        <f t="shared" si="5"/>
        <v>0.8899999999999999</v>
      </c>
      <c r="L71" s="29">
        <f t="shared" si="5"/>
        <v>0.675</v>
      </c>
      <c r="M71" s="31">
        <f t="shared" si="8"/>
        <v>7.584269662921351</v>
      </c>
    </row>
    <row r="72" spans="1:13" ht="12.75">
      <c r="A72" s="6" t="s">
        <v>39</v>
      </c>
      <c r="B72" s="81">
        <v>6.84</v>
      </c>
      <c r="C72" s="81">
        <v>1.466</v>
      </c>
      <c r="D72" s="30">
        <f t="shared" si="6"/>
        <v>2.1432748538011697</v>
      </c>
      <c r="E72" s="81">
        <v>3.16</v>
      </c>
      <c r="F72" s="81">
        <v>0.57</v>
      </c>
      <c r="G72" s="30">
        <f t="shared" si="7"/>
        <v>1.8037974683544302</v>
      </c>
      <c r="H72" s="81"/>
      <c r="I72" s="81"/>
      <c r="J72" s="30"/>
      <c r="K72" s="29">
        <f t="shared" si="5"/>
        <v>10</v>
      </c>
      <c r="L72" s="29">
        <f t="shared" si="5"/>
        <v>2.036</v>
      </c>
      <c r="M72" s="31">
        <f t="shared" si="8"/>
        <v>2.036</v>
      </c>
    </row>
    <row r="73" spans="1:13" ht="12.75">
      <c r="A73" s="6" t="s">
        <v>51</v>
      </c>
      <c r="B73" s="81">
        <v>85.13</v>
      </c>
      <c r="C73" s="81">
        <v>29.933</v>
      </c>
      <c r="D73" s="30">
        <f t="shared" si="6"/>
        <v>3.5161517678844123</v>
      </c>
      <c r="E73" s="81">
        <v>57.33</v>
      </c>
      <c r="F73" s="81">
        <v>9.826</v>
      </c>
      <c r="G73" s="30">
        <f t="shared" si="7"/>
        <v>1.7139368567939997</v>
      </c>
      <c r="H73" s="81"/>
      <c r="I73" s="81"/>
      <c r="J73" s="30"/>
      <c r="K73" s="29">
        <f t="shared" si="5"/>
        <v>142.45999999999998</v>
      </c>
      <c r="L73" s="29">
        <f t="shared" si="5"/>
        <v>39.759</v>
      </c>
      <c r="M73" s="31">
        <f t="shared" si="8"/>
        <v>2.7908886705040015</v>
      </c>
    </row>
    <row r="74" spans="1:13" ht="13.5" thickBot="1">
      <c r="A74" s="8" t="s">
        <v>60</v>
      </c>
      <c r="B74" s="84"/>
      <c r="C74" s="84"/>
      <c r="D74" s="36"/>
      <c r="E74" s="91">
        <v>0.33</v>
      </c>
      <c r="F74" s="84">
        <v>2.37</v>
      </c>
      <c r="G74" s="36">
        <f t="shared" si="7"/>
        <v>71.81818181818181</v>
      </c>
      <c r="H74" s="84"/>
      <c r="I74" s="84"/>
      <c r="J74" s="36"/>
      <c r="K74" s="93">
        <f t="shared" si="5"/>
        <v>0.33</v>
      </c>
      <c r="L74" s="35">
        <f t="shared" si="5"/>
        <v>2.37</v>
      </c>
      <c r="M74" s="37">
        <f t="shared" si="8"/>
        <v>71.81818181818181</v>
      </c>
    </row>
    <row r="75" spans="1:13" ht="12.75">
      <c r="A75" s="73" t="s">
        <v>65</v>
      </c>
      <c r="B75" s="85">
        <v>3446.13</v>
      </c>
      <c r="C75" s="85">
        <v>911.821</v>
      </c>
      <c r="D75" s="75">
        <f t="shared" si="6"/>
        <v>2.645927460658768</v>
      </c>
      <c r="E75" s="85">
        <v>7313.79</v>
      </c>
      <c r="F75" s="85">
        <v>2096.333</v>
      </c>
      <c r="G75" s="75">
        <f t="shared" si="7"/>
        <v>2.8662745307152653</v>
      </c>
      <c r="H75" s="85">
        <v>15212.59</v>
      </c>
      <c r="I75" s="85">
        <v>1252.438</v>
      </c>
      <c r="J75" s="75">
        <f aca="true" t="shared" si="9" ref="J75:J82">I75/H75*10</f>
        <v>0.8232904456111683</v>
      </c>
      <c r="K75" s="74">
        <f t="shared" si="5"/>
        <v>25972.510000000002</v>
      </c>
      <c r="L75" s="74">
        <f t="shared" si="5"/>
        <v>4260.592000000001</v>
      </c>
      <c r="M75" s="76">
        <f t="shared" si="8"/>
        <v>1.6404236633271103</v>
      </c>
    </row>
    <row r="76" spans="1:13" ht="12.75">
      <c r="A76" s="6" t="s">
        <v>97</v>
      </c>
      <c r="B76" s="81"/>
      <c r="C76" s="81"/>
      <c r="D76" s="30"/>
      <c r="E76" s="81">
        <v>0.93</v>
      </c>
      <c r="F76" s="81">
        <v>2.555</v>
      </c>
      <c r="G76" s="30">
        <f t="shared" si="7"/>
        <v>27.473118279569896</v>
      </c>
      <c r="H76" s="81"/>
      <c r="I76" s="81"/>
      <c r="J76" s="30"/>
      <c r="K76" s="29">
        <f t="shared" si="5"/>
        <v>0.93</v>
      </c>
      <c r="L76" s="29">
        <f t="shared" si="5"/>
        <v>2.555</v>
      </c>
      <c r="M76" s="31">
        <f t="shared" si="8"/>
        <v>27.473118279569896</v>
      </c>
    </row>
    <row r="77" spans="1:13" ht="12.75">
      <c r="A77" s="6" t="s">
        <v>9</v>
      </c>
      <c r="B77" s="81">
        <v>3416.7</v>
      </c>
      <c r="C77" s="81">
        <v>903.54</v>
      </c>
      <c r="D77" s="30">
        <f t="shared" si="6"/>
        <v>2.64448151725349</v>
      </c>
      <c r="E77" s="81">
        <v>2796.05</v>
      </c>
      <c r="F77" s="81">
        <v>572.203</v>
      </c>
      <c r="G77" s="30">
        <f t="shared" si="7"/>
        <v>2.046469126088589</v>
      </c>
      <c r="H77" s="81">
        <v>5966.57</v>
      </c>
      <c r="I77" s="81">
        <v>451.851</v>
      </c>
      <c r="J77" s="30">
        <f t="shared" si="9"/>
        <v>0.7573044479491566</v>
      </c>
      <c r="K77" s="29">
        <f t="shared" si="5"/>
        <v>12179.32</v>
      </c>
      <c r="L77" s="29">
        <f t="shared" si="5"/>
        <v>1927.594</v>
      </c>
      <c r="M77" s="31">
        <f t="shared" si="8"/>
        <v>1.5826778506517605</v>
      </c>
    </row>
    <row r="78" spans="1:13" ht="12.75">
      <c r="A78" s="6" t="s">
        <v>37</v>
      </c>
      <c r="B78" s="83">
        <v>0.14</v>
      </c>
      <c r="C78" s="83">
        <v>0.121</v>
      </c>
      <c r="D78" s="30">
        <f t="shared" si="6"/>
        <v>8.642857142857142</v>
      </c>
      <c r="E78" s="81">
        <v>2.33</v>
      </c>
      <c r="F78" s="81">
        <v>1.858</v>
      </c>
      <c r="G78" s="30">
        <f t="shared" si="7"/>
        <v>7.9742489270386265</v>
      </c>
      <c r="H78" s="81"/>
      <c r="I78" s="81"/>
      <c r="J78" s="30"/>
      <c r="K78" s="29">
        <f t="shared" si="5"/>
        <v>2.47</v>
      </c>
      <c r="L78" s="29">
        <f t="shared" si="5"/>
        <v>1.979</v>
      </c>
      <c r="M78" s="31">
        <f t="shared" si="8"/>
        <v>8.012145748987855</v>
      </c>
    </row>
    <row r="79" spans="1:13" ht="13.5" thickBot="1">
      <c r="A79" s="77" t="s">
        <v>57</v>
      </c>
      <c r="B79" s="88">
        <v>29.29</v>
      </c>
      <c r="C79" s="88">
        <v>8.16</v>
      </c>
      <c r="D79" s="79">
        <f t="shared" si="6"/>
        <v>2.785933765790372</v>
      </c>
      <c r="E79" s="88">
        <v>4514.48</v>
      </c>
      <c r="F79" s="88">
        <v>1519.717</v>
      </c>
      <c r="G79" s="79">
        <f t="shared" si="7"/>
        <v>3.3663168294022796</v>
      </c>
      <c r="H79" s="88">
        <v>9246.02</v>
      </c>
      <c r="I79" s="88">
        <v>800.587</v>
      </c>
      <c r="J79" s="79">
        <f t="shared" si="9"/>
        <v>0.865872018446856</v>
      </c>
      <c r="K79" s="78">
        <f t="shared" si="5"/>
        <v>13789.79</v>
      </c>
      <c r="L79" s="78">
        <f t="shared" si="5"/>
        <v>2328.464</v>
      </c>
      <c r="M79" s="80">
        <f t="shared" si="8"/>
        <v>1.688542030009159</v>
      </c>
    </row>
    <row r="80" spans="1:13" ht="12.75">
      <c r="A80" s="14" t="s">
        <v>66</v>
      </c>
      <c r="B80" s="90">
        <v>18.78</v>
      </c>
      <c r="C80" s="90">
        <v>5.899</v>
      </c>
      <c r="D80" s="33">
        <f t="shared" si="6"/>
        <v>3.1411075612353567</v>
      </c>
      <c r="E80" s="90">
        <v>210.98</v>
      </c>
      <c r="F80" s="90">
        <v>115.424</v>
      </c>
      <c r="G80" s="33">
        <f t="shared" si="7"/>
        <v>5.470850317565646</v>
      </c>
      <c r="H80" s="90">
        <v>4.32</v>
      </c>
      <c r="I80" s="90">
        <v>4.124</v>
      </c>
      <c r="J80" s="33">
        <f t="shared" si="9"/>
        <v>9.546296296296294</v>
      </c>
      <c r="K80" s="32">
        <f t="shared" si="5"/>
        <v>234.07999999999998</v>
      </c>
      <c r="L80" s="32">
        <f t="shared" si="5"/>
        <v>125.447</v>
      </c>
      <c r="M80" s="34">
        <f t="shared" si="8"/>
        <v>5.359150717703349</v>
      </c>
    </row>
    <row r="81" spans="1:13" ht="12.75">
      <c r="A81" s="6" t="s">
        <v>1</v>
      </c>
      <c r="B81" s="81"/>
      <c r="C81" s="81"/>
      <c r="D81" s="30"/>
      <c r="E81" s="83">
        <v>0.05</v>
      </c>
      <c r="F81" s="86">
        <v>0.011</v>
      </c>
      <c r="G81" s="30">
        <f t="shared" si="7"/>
        <v>2.1999999999999997</v>
      </c>
      <c r="H81" s="81"/>
      <c r="I81" s="81"/>
      <c r="J81" s="30"/>
      <c r="K81" s="30">
        <f t="shared" si="5"/>
        <v>0.05</v>
      </c>
      <c r="L81" s="30">
        <f t="shared" si="5"/>
        <v>0.011</v>
      </c>
      <c r="M81" s="31">
        <f t="shared" si="8"/>
        <v>2.1999999999999997</v>
      </c>
    </row>
    <row r="82" spans="1:13" ht="12.75">
      <c r="A82" s="6" t="s">
        <v>7</v>
      </c>
      <c r="B82" s="81">
        <v>18.78</v>
      </c>
      <c r="C82" s="81">
        <v>5.899</v>
      </c>
      <c r="D82" s="30">
        <f t="shared" si="6"/>
        <v>3.1411075612353567</v>
      </c>
      <c r="E82" s="81">
        <v>210.37</v>
      </c>
      <c r="F82" s="81">
        <v>114.57</v>
      </c>
      <c r="G82" s="30">
        <f t="shared" si="7"/>
        <v>5.446118743166801</v>
      </c>
      <c r="H82" s="81">
        <v>4.32</v>
      </c>
      <c r="I82" s="81">
        <v>4.124</v>
      </c>
      <c r="J82" s="30">
        <f t="shared" si="9"/>
        <v>9.546296296296294</v>
      </c>
      <c r="K82" s="29">
        <f t="shared" si="5"/>
        <v>233.47</v>
      </c>
      <c r="L82" s="29">
        <f t="shared" si="5"/>
        <v>124.59299999999999</v>
      </c>
      <c r="M82" s="31">
        <f t="shared" si="8"/>
        <v>5.336574292200282</v>
      </c>
    </row>
    <row r="83" spans="1:13" ht="13.5" thickBot="1">
      <c r="A83" s="8" t="s">
        <v>12</v>
      </c>
      <c r="B83" s="84"/>
      <c r="C83" s="84"/>
      <c r="D83" s="36"/>
      <c r="E83" s="84">
        <v>0.56</v>
      </c>
      <c r="F83" s="84">
        <v>0.843</v>
      </c>
      <c r="G83" s="36">
        <f t="shared" si="7"/>
        <v>15.053571428571427</v>
      </c>
      <c r="H83" s="84"/>
      <c r="I83" s="84"/>
      <c r="J83" s="36"/>
      <c r="K83" s="35">
        <f t="shared" si="5"/>
        <v>0.56</v>
      </c>
      <c r="L83" s="35">
        <f t="shared" si="5"/>
        <v>0.843</v>
      </c>
      <c r="M83" s="37">
        <f t="shared" si="8"/>
        <v>15.053571428571427</v>
      </c>
    </row>
    <row r="84" spans="1:13" ht="12.75">
      <c r="A84" s="73" t="s">
        <v>67</v>
      </c>
      <c r="B84" s="85">
        <v>12.96</v>
      </c>
      <c r="C84" s="85">
        <v>1.984</v>
      </c>
      <c r="D84" s="75">
        <f t="shared" si="6"/>
        <v>1.530864197530864</v>
      </c>
      <c r="E84" s="85">
        <v>67.44</v>
      </c>
      <c r="F84" s="85">
        <v>50.622</v>
      </c>
      <c r="G84" s="75">
        <f t="shared" si="7"/>
        <v>7.5062277580071175</v>
      </c>
      <c r="H84" s="85"/>
      <c r="I84" s="85"/>
      <c r="J84" s="75"/>
      <c r="K84" s="74">
        <f t="shared" si="5"/>
        <v>80.4</v>
      </c>
      <c r="L84" s="74">
        <f t="shared" si="5"/>
        <v>52.606</v>
      </c>
      <c r="M84" s="76">
        <f t="shared" si="8"/>
        <v>6.543034825870646</v>
      </c>
    </row>
    <row r="85" spans="1:13" ht="12.75">
      <c r="A85" s="6" t="s">
        <v>3</v>
      </c>
      <c r="B85" s="81">
        <v>12.96</v>
      </c>
      <c r="C85" s="81">
        <v>1.984</v>
      </c>
      <c r="D85" s="30">
        <f t="shared" si="6"/>
        <v>1.530864197530864</v>
      </c>
      <c r="E85" s="81">
        <v>59.34</v>
      </c>
      <c r="F85" s="81">
        <v>48.246</v>
      </c>
      <c r="G85" s="30">
        <f t="shared" si="7"/>
        <v>8.130434782608695</v>
      </c>
      <c r="H85" s="81"/>
      <c r="I85" s="81"/>
      <c r="J85" s="30"/>
      <c r="K85" s="29">
        <f t="shared" si="5"/>
        <v>72.30000000000001</v>
      </c>
      <c r="L85" s="29">
        <f t="shared" si="5"/>
        <v>50.230000000000004</v>
      </c>
      <c r="M85" s="31">
        <f t="shared" si="8"/>
        <v>6.947441217150761</v>
      </c>
    </row>
    <row r="86" spans="1:13" ht="13.5" thickBot="1">
      <c r="A86" s="8" t="s">
        <v>42</v>
      </c>
      <c r="B86" s="84"/>
      <c r="C86" s="84"/>
      <c r="D86" s="36"/>
      <c r="E86" s="84">
        <v>8.1</v>
      </c>
      <c r="F86" s="84">
        <v>2.376</v>
      </c>
      <c r="G86" s="36">
        <f t="shared" si="7"/>
        <v>2.9333333333333336</v>
      </c>
      <c r="H86" s="84"/>
      <c r="I86" s="84"/>
      <c r="J86" s="36"/>
      <c r="K86" s="35">
        <f t="shared" si="5"/>
        <v>8.1</v>
      </c>
      <c r="L86" s="35">
        <f t="shared" si="5"/>
        <v>2.376</v>
      </c>
      <c r="M86" s="37">
        <f t="shared" si="8"/>
        <v>2.9333333333333336</v>
      </c>
    </row>
  </sheetData>
  <sheetProtection/>
  <mergeCells count="6">
    <mergeCell ref="A3:A4"/>
    <mergeCell ref="A1:M1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2.57421875" style="0" bestFit="1" customWidth="1"/>
  </cols>
  <sheetData>
    <row r="1" spans="1:13" ht="15.75" thickBot="1">
      <c r="A1" s="383" t="s">
        <v>98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 ht="12.75">
      <c r="A2" s="94" t="s">
        <v>76</v>
      </c>
      <c r="B2" s="386" t="s">
        <v>72</v>
      </c>
      <c r="C2" s="381"/>
      <c r="D2" s="382"/>
      <c r="E2" s="386" t="s">
        <v>73</v>
      </c>
      <c r="F2" s="381"/>
      <c r="G2" s="382"/>
      <c r="H2" s="386" t="s">
        <v>74</v>
      </c>
      <c r="I2" s="381"/>
      <c r="J2" s="382"/>
      <c r="K2" s="380" t="s">
        <v>75</v>
      </c>
      <c r="L2" s="381"/>
      <c r="M2" s="382"/>
    </row>
    <row r="3" spans="1:13" ht="12.75">
      <c r="A3" s="391" t="s">
        <v>77</v>
      </c>
      <c r="B3" s="53" t="s">
        <v>78</v>
      </c>
      <c r="C3" s="17" t="s">
        <v>79</v>
      </c>
      <c r="D3" s="18" t="s">
        <v>62</v>
      </c>
      <c r="E3" s="53" t="s">
        <v>78</v>
      </c>
      <c r="F3" s="17" t="s">
        <v>79</v>
      </c>
      <c r="G3" s="18" t="s">
        <v>62</v>
      </c>
      <c r="H3" s="53" t="s">
        <v>78</v>
      </c>
      <c r="I3" s="17" t="s">
        <v>79</v>
      </c>
      <c r="J3" s="18" t="s">
        <v>62</v>
      </c>
      <c r="K3" s="46" t="s">
        <v>78</v>
      </c>
      <c r="L3" s="17" t="s">
        <v>79</v>
      </c>
      <c r="M3" s="18" t="s">
        <v>62</v>
      </c>
    </row>
    <row r="4" spans="1:13" ht="13.5" thickBot="1">
      <c r="A4" s="392"/>
      <c r="B4" s="54" t="s">
        <v>70</v>
      </c>
      <c r="C4" s="19" t="s">
        <v>71</v>
      </c>
      <c r="D4" s="20" t="s">
        <v>80</v>
      </c>
      <c r="E4" s="54" t="s">
        <v>70</v>
      </c>
      <c r="F4" s="19" t="s">
        <v>71</v>
      </c>
      <c r="G4" s="20" t="s">
        <v>80</v>
      </c>
      <c r="H4" s="54" t="s">
        <v>70</v>
      </c>
      <c r="I4" s="19" t="s">
        <v>71</v>
      </c>
      <c r="J4" s="20" t="s">
        <v>80</v>
      </c>
      <c r="K4" s="47" t="s">
        <v>70</v>
      </c>
      <c r="L4" s="19" t="s">
        <v>71</v>
      </c>
      <c r="M4" s="20" t="s">
        <v>80</v>
      </c>
    </row>
    <row r="5" spans="1:13" s="21" customFormat="1" ht="13.5" thickBot="1">
      <c r="A5" s="96" t="s">
        <v>61</v>
      </c>
      <c r="B5" s="55">
        <v>21138.26</v>
      </c>
      <c r="C5" s="15">
        <v>4107.527</v>
      </c>
      <c r="D5" s="16">
        <f>C5/B5*10</f>
        <v>1.9431717653203244</v>
      </c>
      <c r="E5" s="55">
        <v>146032.96</v>
      </c>
      <c r="F5" s="15">
        <v>16479.701</v>
      </c>
      <c r="G5" s="16">
        <f aca="true" t="shared" si="0" ref="G5:G39">F5/E5*10</f>
        <v>1.1284918829283472</v>
      </c>
      <c r="H5" s="55">
        <v>240293.65</v>
      </c>
      <c r="I5" s="15">
        <v>12933.523</v>
      </c>
      <c r="J5" s="16">
        <f>I5/H5*10</f>
        <v>0.5382382347598449</v>
      </c>
      <c r="K5" s="48">
        <f aca="true" t="shared" si="1" ref="K5:L36">B5+E5+H5</f>
        <v>407464.87</v>
      </c>
      <c r="L5" s="15">
        <f t="shared" si="1"/>
        <v>33520.751000000004</v>
      </c>
      <c r="M5" s="16">
        <f>L5/K5*10</f>
        <v>0.8226660374426881</v>
      </c>
    </row>
    <row r="6" spans="1:13" ht="12.75">
      <c r="A6" s="97" t="s">
        <v>63</v>
      </c>
      <c r="B6" s="98">
        <v>19015.41</v>
      </c>
      <c r="C6" s="25">
        <v>3573.781</v>
      </c>
      <c r="D6" s="27">
        <f>C6/B6*10</f>
        <v>1.8794130655084482</v>
      </c>
      <c r="E6" s="98">
        <v>130106.81</v>
      </c>
      <c r="F6" s="25">
        <v>13160.699</v>
      </c>
      <c r="G6" s="27">
        <f t="shared" si="0"/>
        <v>1.0115303726223093</v>
      </c>
      <c r="H6" s="98">
        <v>214829.52</v>
      </c>
      <c r="I6" s="25">
        <v>10980.795</v>
      </c>
      <c r="J6" s="27">
        <f>I6/H6*10</f>
        <v>0.5111399494818031</v>
      </c>
      <c r="K6" s="99">
        <f t="shared" si="1"/>
        <v>363951.74</v>
      </c>
      <c r="L6" s="25">
        <f t="shared" si="1"/>
        <v>27715.275</v>
      </c>
      <c r="M6" s="27">
        <f aca="true" t="shared" si="2" ref="M6:M69">L6/K6*10</f>
        <v>0.7615096166321393</v>
      </c>
    </row>
    <row r="7" spans="1:13" ht="12.75">
      <c r="A7" s="100" t="s">
        <v>2</v>
      </c>
      <c r="B7" s="101"/>
      <c r="C7" s="29"/>
      <c r="D7" s="31"/>
      <c r="E7" s="101">
        <v>1414.55</v>
      </c>
      <c r="F7" s="29">
        <v>166.821</v>
      </c>
      <c r="G7" s="31">
        <f t="shared" si="0"/>
        <v>1.1793220458803153</v>
      </c>
      <c r="H7" s="101">
        <v>974.48</v>
      </c>
      <c r="I7" s="29">
        <v>60.276</v>
      </c>
      <c r="J7" s="31">
        <f>I7/H7*10</f>
        <v>0.6185452754289468</v>
      </c>
      <c r="K7" s="102">
        <f t="shared" si="1"/>
        <v>2389.0299999999997</v>
      </c>
      <c r="L7" s="29">
        <f t="shared" si="1"/>
        <v>227.097</v>
      </c>
      <c r="M7" s="31">
        <f t="shared" si="2"/>
        <v>0.9505824539666728</v>
      </c>
    </row>
    <row r="8" spans="1:13" ht="12.75">
      <c r="A8" s="100" t="s">
        <v>5</v>
      </c>
      <c r="B8" s="101">
        <v>104.55</v>
      </c>
      <c r="C8" s="29">
        <v>28.636</v>
      </c>
      <c r="D8" s="31">
        <f>C8/B8*10</f>
        <v>2.738976566236251</v>
      </c>
      <c r="E8" s="101">
        <v>721.59</v>
      </c>
      <c r="F8" s="29">
        <v>100.117</v>
      </c>
      <c r="G8" s="31">
        <f t="shared" si="0"/>
        <v>1.3874499369448023</v>
      </c>
      <c r="H8" s="101"/>
      <c r="I8" s="29"/>
      <c r="J8" s="31"/>
      <c r="K8" s="102">
        <f t="shared" si="1"/>
        <v>826.14</v>
      </c>
      <c r="L8" s="29">
        <f t="shared" si="1"/>
        <v>128.75300000000001</v>
      </c>
      <c r="M8" s="31">
        <f t="shared" si="2"/>
        <v>1.5584888759774373</v>
      </c>
    </row>
    <row r="9" spans="1:13" ht="12.75">
      <c r="A9" s="100" t="s">
        <v>6</v>
      </c>
      <c r="B9" s="101"/>
      <c r="C9" s="29"/>
      <c r="D9" s="31"/>
      <c r="E9" s="101">
        <v>11.66</v>
      </c>
      <c r="F9" s="29">
        <v>3.41</v>
      </c>
      <c r="G9" s="31">
        <f t="shared" si="0"/>
        <v>2.9245283018867925</v>
      </c>
      <c r="H9" s="101"/>
      <c r="I9" s="29"/>
      <c r="J9" s="31"/>
      <c r="K9" s="102">
        <f t="shared" si="1"/>
        <v>11.66</v>
      </c>
      <c r="L9" s="29">
        <f t="shared" si="1"/>
        <v>3.41</v>
      </c>
      <c r="M9" s="31">
        <f t="shared" si="2"/>
        <v>2.9245283018867925</v>
      </c>
    </row>
    <row r="10" spans="1:13" ht="12.75">
      <c r="A10" s="100" t="s">
        <v>14</v>
      </c>
      <c r="B10" s="101"/>
      <c r="C10" s="29"/>
      <c r="D10" s="31"/>
      <c r="E10" s="101">
        <v>35567.53</v>
      </c>
      <c r="F10" s="29">
        <v>2466.887</v>
      </c>
      <c r="G10" s="31">
        <f t="shared" si="0"/>
        <v>0.6935783845546768</v>
      </c>
      <c r="H10" s="101">
        <v>76712</v>
      </c>
      <c r="I10" s="29">
        <v>3093.458</v>
      </c>
      <c r="J10" s="31">
        <f>I10/H10*10</f>
        <v>0.40325607466889146</v>
      </c>
      <c r="K10" s="102">
        <f t="shared" si="1"/>
        <v>112279.53</v>
      </c>
      <c r="L10" s="29">
        <f t="shared" si="1"/>
        <v>5560.345</v>
      </c>
      <c r="M10" s="31">
        <f t="shared" si="2"/>
        <v>0.49522339468289545</v>
      </c>
    </row>
    <row r="11" spans="1:13" ht="12.75">
      <c r="A11" s="100" t="s">
        <v>16</v>
      </c>
      <c r="B11" s="101">
        <v>44.89</v>
      </c>
      <c r="C11" s="29">
        <v>9.387</v>
      </c>
      <c r="D11" s="31">
        <f aca="true" t="shared" si="3" ref="D11:D19">C11/B11*10</f>
        <v>2.091111606148363</v>
      </c>
      <c r="E11" s="101">
        <v>4.26</v>
      </c>
      <c r="F11" s="29">
        <v>7.322</v>
      </c>
      <c r="G11" s="31">
        <f t="shared" si="0"/>
        <v>17.187793427230048</v>
      </c>
      <c r="H11" s="101"/>
      <c r="I11" s="29"/>
      <c r="J11" s="31"/>
      <c r="K11" s="102">
        <f t="shared" si="1"/>
        <v>49.15</v>
      </c>
      <c r="L11" s="29">
        <f t="shared" si="1"/>
        <v>16.709</v>
      </c>
      <c r="M11" s="31">
        <f t="shared" si="2"/>
        <v>3.3995930824008136</v>
      </c>
    </row>
    <row r="12" spans="1:13" ht="12.75">
      <c r="A12" s="100" t="s">
        <v>18</v>
      </c>
      <c r="B12" s="101">
        <v>4698.79</v>
      </c>
      <c r="C12" s="29">
        <v>750.392</v>
      </c>
      <c r="D12" s="31">
        <f t="shared" si="3"/>
        <v>1.5969898633477984</v>
      </c>
      <c r="E12" s="101">
        <v>309.65</v>
      </c>
      <c r="F12" s="29">
        <v>69.137</v>
      </c>
      <c r="G12" s="31">
        <f t="shared" si="0"/>
        <v>2.2327466494429196</v>
      </c>
      <c r="H12" s="101"/>
      <c r="I12" s="29"/>
      <c r="J12" s="31"/>
      <c r="K12" s="102">
        <f t="shared" si="1"/>
        <v>5008.44</v>
      </c>
      <c r="L12" s="29">
        <f t="shared" si="1"/>
        <v>819.529</v>
      </c>
      <c r="M12" s="31">
        <f t="shared" si="2"/>
        <v>1.6362959324659976</v>
      </c>
    </row>
    <row r="13" spans="1:13" ht="12.75">
      <c r="A13" s="100" t="s">
        <v>20</v>
      </c>
      <c r="B13" s="101">
        <v>980.92</v>
      </c>
      <c r="C13" s="29">
        <v>227.552</v>
      </c>
      <c r="D13" s="31">
        <f t="shared" si="3"/>
        <v>2.3197814296782613</v>
      </c>
      <c r="E13" s="101">
        <v>206.87</v>
      </c>
      <c r="F13" s="29">
        <v>63.057</v>
      </c>
      <c r="G13" s="31">
        <f t="shared" si="0"/>
        <v>3.0481461787596076</v>
      </c>
      <c r="H13" s="101">
        <v>5409.87</v>
      </c>
      <c r="I13" s="29">
        <v>283.664</v>
      </c>
      <c r="J13" s="31">
        <f>I13/H13*10</f>
        <v>0.5243453169854358</v>
      </c>
      <c r="K13" s="102">
        <f t="shared" si="1"/>
        <v>6597.66</v>
      </c>
      <c r="L13" s="29">
        <f t="shared" si="1"/>
        <v>574.2729999999999</v>
      </c>
      <c r="M13" s="31">
        <f t="shared" si="2"/>
        <v>0.8704192092347891</v>
      </c>
    </row>
    <row r="14" spans="1:13" ht="12.75">
      <c r="A14" s="100" t="s">
        <v>21</v>
      </c>
      <c r="B14" s="101">
        <v>96.02</v>
      </c>
      <c r="C14" s="29">
        <v>21.376</v>
      </c>
      <c r="D14" s="31">
        <f t="shared" si="3"/>
        <v>2.226202874401167</v>
      </c>
      <c r="E14" s="101">
        <v>617.88</v>
      </c>
      <c r="F14" s="29">
        <v>490.842</v>
      </c>
      <c r="G14" s="31">
        <f t="shared" si="0"/>
        <v>7.943969702854923</v>
      </c>
      <c r="H14" s="101">
        <v>1637.9</v>
      </c>
      <c r="I14" s="29">
        <v>129.162</v>
      </c>
      <c r="J14" s="31">
        <f>I14/H14*10</f>
        <v>0.7885829415715245</v>
      </c>
      <c r="K14" s="102">
        <f t="shared" si="1"/>
        <v>2351.8</v>
      </c>
      <c r="L14" s="29">
        <f t="shared" si="1"/>
        <v>641.38</v>
      </c>
      <c r="M14" s="31">
        <f t="shared" si="2"/>
        <v>2.7271876860277233</v>
      </c>
    </row>
    <row r="15" spans="1:13" ht="12.75">
      <c r="A15" s="100" t="s">
        <v>40</v>
      </c>
      <c r="B15" s="101">
        <v>25.16</v>
      </c>
      <c r="C15" s="29">
        <v>9.683</v>
      </c>
      <c r="D15" s="31">
        <f t="shared" si="3"/>
        <v>3.848569157392687</v>
      </c>
      <c r="E15" s="101">
        <v>48.33</v>
      </c>
      <c r="F15" s="29">
        <v>9.853</v>
      </c>
      <c r="G15" s="31">
        <f t="shared" si="0"/>
        <v>2.0386923236085246</v>
      </c>
      <c r="H15" s="101">
        <v>481.19</v>
      </c>
      <c r="I15" s="29">
        <v>30.582</v>
      </c>
      <c r="J15" s="31">
        <f>I15/H15*10</f>
        <v>0.6355493671938319</v>
      </c>
      <c r="K15" s="102">
        <f t="shared" si="1"/>
        <v>554.68</v>
      </c>
      <c r="L15" s="29">
        <f t="shared" si="1"/>
        <v>50.118</v>
      </c>
      <c r="M15" s="31">
        <f t="shared" si="2"/>
        <v>0.9035479916348166</v>
      </c>
    </row>
    <row r="16" spans="1:13" ht="12.75">
      <c r="A16" s="100" t="s">
        <v>26</v>
      </c>
      <c r="B16" s="101">
        <v>4.41</v>
      </c>
      <c r="C16" s="72">
        <v>0.822</v>
      </c>
      <c r="D16" s="31">
        <f t="shared" si="3"/>
        <v>1.8639455782312924</v>
      </c>
      <c r="E16" s="101">
        <v>562.1</v>
      </c>
      <c r="F16" s="29">
        <v>83.919</v>
      </c>
      <c r="G16" s="31">
        <f t="shared" si="0"/>
        <v>1.4929549902152641</v>
      </c>
      <c r="H16" s="101"/>
      <c r="I16" s="29"/>
      <c r="J16" s="31"/>
      <c r="K16" s="102">
        <f t="shared" si="1"/>
        <v>566.51</v>
      </c>
      <c r="L16" s="29">
        <f t="shared" si="1"/>
        <v>84.741</v>
      </c>
      <c r="M16" s="31">
        <f t="shared" si="2"/>
        <v>1.4958429683500731</v>
      </c>
    </row>
    <row r="17" spans="1:13" ht="12.75">
      <c r="A17" s="100" t="s">
        <v>44</v>
      </c>
      <c r="B17" s="101">
        <v>40.67</v>
      </c>
      <c r="C17" s="29">
        <v>6.165</v>
      </c>
      <c r="D17" s="31">
        <f t="shared" si="3"/>
        <v>1.515859355790509</v>
      </c>
      <c r="E17" s="101">
        <v>9086.66</v>
      </c>
      <c r="F17" s="29">
        <v>1253.417</v>
      </c>
      <c r="G17" s="31">
        <f t="shared" si="0"/>
        <v>1.379403433164661</v>
      </c>
      <c r="H17" s="101">
        <v>2071.2</v>
      </c>
      <c r="I17" s="29">
        <v>94.026</v>
      </c>
      <c r="J17" s="31">
        <f>I17/H17*10</f>
        <v>0.45396871378910775</v>
      </c>
      <c r="K17" s="102">
        <f t="shared" si="1"/>
        <v>11198.529999999999</v>
      </c>
      <c r="L17" s="29">
        <f t="shared" si="1"/>
        <v>1353.608</v>
      </c>
      <c r="M17" s="31">
        <f t="shared" si="2"/>
        <v>1.2087372181884586</v>
      </c>
    </row>
    <row r="18" spans="1:13" ht="12.75">
      <c r="A18" s="100" t="s">
        <v>33</v>
      </c>
      <c r="B18" s="101">
        <v>1859.93</v>
      </c>
      <c r="C18" s="29">
        <v>307.323</v>
      </c>
      <c r="D18" s="31">
        <f t="shared" si="3"/>
        <v>1.652336378250794</v>
      </c>
      <c r="E18" s="101">
        <v>294.86</v>
      </c>
      <c r="F18" s="29">
        <v>229.229</v>
      </c>
      <c r="G18" s="31">
        <f t="shared" si="0"/>
        <v>7.774164010038662</v>
      </c>
      <c r="H18" s="101">
        <v>233.75</v>
      </c>
      <c r="I18" s="29">
        <v>10.898</v>
      </c>
      <c r="J18" s="31">
        <f>I18/H18*10</f>
        <v>0.4662245989304813</v>
      </c>
      <c r="K18" s="102">
        <f t="shared" si="1"/>
        <v>2388.54</v>
      </c>
      <c r="L18" s="29">
        <f t="shared" si="1"/>
        <v>547.45</v>
      </c>
      <c r="M18" s="31">
        <f t="shared" si="2"/>
        <v>2.2919858993359963</v>
      </c>
    </row>
    <row r="19" spans="1:13" ht="12.75">
      <c r="A19" s="100" t="s">
        <v>32</v>
      </c>
      <c r="B19" s="101">
        <v>412.75</v>
      </c>
      <c r="C19" s="29">
        <v>60.863</v>
      </c>
      <c r="D19" s="31">
        <f t="shared" si="3"/>
        <v>1.474572986069049</v>
      </c>
      <c r="E19" s="101">
        <v>565.06</v>
      </c>
      <c r="F19" s="29">
        <v>92.058</v>
      </c>
      <c r="G19" s="31">
        <f t="shared" si="0"/>
        <v>1.6291721233143386</v>
      </c>
      <c r="H19" s="101">
        <v>14722.59</v>
      </c>
      <c r="I19" s="29">
        <v>498.12</v>
      </c>
      <c r="J19" s="31">
        <f>I19/H19*10</f>
        <v>0.3383372083308711</v>
      </c>
      <c r="K19" s="102">
        <f t="shared" si="1"/>
        <v>15700.4</v>
      </c>
      <c r="L19" s="29">
        <f t="shared" si="1"/>
        <v>651.0409999999999</v>
      </c>
      <c r="M19" s="31">
        <f t="shared" si="2"/>
        <v>0.4146652314590711</v>
      </c>
    </row>
    <row r="20" spans="1:13" ht="12.75">
      <c r="A20" s="100" t="s">
        <v>99</v>
      </c>
      <c r="B20" s="101"/>
      <c r="C20" s="29"/>
      <c r="D20" s="31"/>
      <c r="E20" s="101">
        <v>4.67</v>
      </c>
      <c r="F20" s="72">
        <v>0.738</v>
      </c>
      <c r="G20" s="31">
        <f t="shared" si="0"/>
        <v>1.5802997858672376</v>
      </c>
      <c r="H20" s="101"/>
      <c r="I20" s="29"/>
      <c r="J20" s="31"/>
      <c r="K20" s="102">
        <f t="shared" si="1"/>
        <v>4.67</v>
      </c>
      <c r="L20" s="29">
        <f t="shared" si="1"/>
        <v>0.738</v>
      </c>
      <c r="M20" s="31">
        <f t="shared" si="2"/>
        <v>1.5802997858672376</v>
      </c>
    </row>
    <row r="21" spans="1:13" ht="12.75">
      <c r="A21" s="100" t="s">
        <v>22</v>
      </c>
      <c r="B21" s="101">
        <v>914.31</v>
      </c>
      <c r="C21" s="29">
        <v>151.595</v>
      </c>
      <c r="D21" s="31">
        <f>C21/B21*10</f>
        <v>1.658026271177172</v>
      </c>
      <c r="E21" s="101">
        <v>34092.05</v>
      </c>
      <c r="F21" s="29">
        <v>4351.765</v>
      </c>
      <c r="G21" s="31">
        <f t="shared" si="0"/>
        <v>1.2764750139695324</v>
      </c>
      <c r="H21" s="101"/>
      <c r="I21" s="29"/>
      <c r="J21" s="31"/>
      <c r="K21" s="102">
        <f t="shared" si="1"/>
        <v>35006.36</v>
      </c>
      <c r="L21" s="29">
        <f t="shared" si="1"/>
        <v>4503.360000000001</v>
      </c>
      <c r="M21" s="31">
        <f t="shared" si="2"/>
        <v>1.2864405210938814</v>
      </c>
    </row>
    <row r="22" spans="1:13" ht="12.75">
      <c r="A22" s="100" t="s">
        <v>15</v>
      </c>
      <c r="B22" s="101">
        <v>114.87</v>
      </c>
      <c r="C22" s="29">
        <v>27.217</v>
      </c>
      <c r="D22" s="31">
        <f>C22/B22*10</f>
        <v>2.369374075041351</v>
      </c>
      <c r="E22" s="101">
        <v>3662.08</v>
      </c>
      <c r="F22" s="29">
        <v>551.936</v>
      </c>
      <c r="G22" s="31">
        <f t="shared" si="0"/>
        <v>1.507165326808808</v>
      </c>
      <c r="H22" s="101">
        <v>87129.96</v>
      </c>
      <c r="I22" s="29">
        <v>5859.564</v>
      </c>
      <c r="J22" s="31">
        <f>I22/H22*10</f>
        <v>0.6725085148667577</v>
      </c>
      <c r="K22" s="102">
        <f t="shared" si="1"/>
        <v>90906.91</v>
      </c>
      <c r="L22" s="29">
        <f t="shared" si="1"/>
        <v>6438.717000000001</v>
      </c>
      <c r="M22" s="31">
        <f t="shared" si="2"/>
        <v>0.7082758615379183</v>
      </c>
    </row>
    <row r="23" spans="1:13" ht="12.75">
      <c r="A23" s="100" t="s">
        <v>28</v>
      </c>
      <c r="B23" s="101"/>
      <c r="C23" s="29"/>
      <c r="D23" s="31"/>
      <c r="E23" s="101">
        <v>46.55</v>
      </c>
      <c r="F23" s="29">
        <v>12.979</v>
      </c>
      <c r="G23" s="31">
        <f t="shared" si="0"/>
        <v>2.788184747583244</v>
      </c>
      <c r="H23" s="101">
        <v>7627.26</v>
      </c>
      <c r="I23" s="29">
        <v>349.649</v>
      </c>
      <c r="J23" s="31">
        <f>I23/H23*10</f>
        <v>0.4584201928346483</v>
      </c>
      <c r="K23" s="102">
        <f t="shared" si="1"/>
        <v>7673.81</v>
      </c>
      <c r="L23" s="29">
        <f t="shared" si="1"/>
        <v>362.628</v>
      </c>
      <c r="M23" s="31">
        <f t="shared" si="2"/>
        <v>0.4725527475921348</v>
      </c>
    </row>
    <row r="24" spans="1:13" ht="12.75">
      <c r="A24" s="100" t="s">
        <v>45</v>
      </c>
      <c r="B24" s="101">
        <v>13.03</v>
      </c>
      <c r="C24" s="29">
        <v>1.898</v>
      </c>
      <c r="D24" s="31">
        <f>C24/B24*10</f>
        <v>1.4566385264773598</v>
      </c>
      <c r="E24" s="101">
        <v>828.91</v>
      </c>
      <c r="F24" s="29">
        <v>135.74</v>
      </c>
      <c r="G24" s="31">
        <f t="shared" si="0"/>
        <v>1.6375722334149667</v>
      </c>
      <c r="H24" s="101">
        <v>1905.77</v>
      </c>
      <c r="I24" s="29">
        <v>54.971</v>
      </c>
      <c r="J24" s="31">
        <f>I24/H24*10</f>
        <v>0.2884450904358868</v>
      </c>
      <c r="K24" s="102">
        <f t="shared" si="1"/>
        <v>2747.71</v>
      </c>
      <c r="L24" s="29">
        <f t="shared" si="1"/>
        <v>192.609</v>
      </c>
      <c r="M24" s="31">
        <f t="shared" si="2"/>
        <v>0.7009800888740079</v>
      </c>
    </row>
    <row r="25" spans="1:13" ht="12.75">
      <c r="A25" s="100" t="s">
        <v>19</v>
      </c>
      <c r="B25" s="101"/>
      <c r="C25" s="29"/>
      <c r="D25" s="31"/>
      <c r="E25" s="101">
        <v>195.07</v>
      </c>
      <c r="F25" s="29">
        <v>424.806</v>
      </c>
      <c r="G25" s="31">
        <f t="shared" si="0"/>
        <v>21.777105654380478</v>
      </c>
      <c r="H25" s="101"/>
      <c r="I25" s="29"/>
      <c r="J25" s="31"/>
      <c r="K25" s="102">
        <f t="shared" si="1"/>
        <v>195.07</v>
      </c>
      <c r="L25" s="29">
        <f t="shared" si="1"/>
        <v>424.806</v>
      </c>
      <c r="M25" s="31">
        <f t="shared" si="2"/>
        <v>21.777105654380478</v>
      </c>
    </row>
    <row r="26" spans="1:13" ht="12.75">
      <c r="A26" s="100" t="s">
        <v>47</v>
      </c>
      <c r="B26" s="101">
        <v>9676.36</v>
      </c>
      <c r="C26" s="29">
        <v>1965.129</v>
      </c>
      <c r="D26" s="31">
        <f>C26/B26*10</f>
        <v>2.030855610994217</v>
      </c>
      <c r="E26" s="101">
        <v>1049.21</v>
      </c>
      <c r="F26" s="29">
        <v>221.243</v>
      </c>
      <c r="G26" s="31">
        <f t="shared" si="0"/>
        <v>2.1086627081327856</v>
      </c>
      <c r="H26" s="101"/>
      <c r="I26" s="29"/>
      <c r="J26" s="31"/>
      <c r="K26" s="102">
        <f t="shared" si="1"/>
        <v>10725.57</v>
      </c>
      <c r="L26" s="29">
        <f t="shared" si="1"/>
        <v>2186.372</v>
      </c>
      <c r="M26" s="31">
        <f t="shared" si="2"/>
        <v>2.038466953271481</v>
      </c>
    </row>
    <row r="27" spans="1:13" ht="12.75">
      <c r="A27" s="100" t="s">
        <v>50</v>
      </c>
      <c r="B27" s="101">
        <v>28.75</v>
      </c>
      <c r="C27" s="29">
        <v>5.743</v>
      </c>
      <c r="D27" s="31">
        <f>C27/B27*10</f>
        <v>1.9975652173913043</v>
      </c>
      <c r="E27" s="101">
        <v>33321.46</v>
      </c>
      <c r="F27" s="29">
        <v>2119.207</v>
      </c>
      <c r="G27" s="31">
        <f t="shared" si="0"/>
        <v>0.6359886391532664</v>
      </c>
      <c r="H27" s="101">
        <v>15923.55</v>
      </c>
      <c r="I27" s="29">
        <v>516.425</v>
      </c>
      <c r="J27" s="31">
        <f>I27/H27*10</f>
        <v>0.3243152437741584</v>
      </c>
      <c r="K27" s="102">
        <f t="shared" si="1"/>
        <v>49273.759999999995</v>
      </c>
      <c r="L27" s="29">
        <f t="shared" si="1"/>
        <v>2641.375</v>
      </c>
      <c r="M27" s="31">
        <f t="shared" si="2"/>
        <v>0.5360611814483003</v>
      </c>
    </row>
    <row r="28" spans="1:13" ht="13.5" thickBot="1">
      <c r="A28" s="103" t="s">
        <v>49</v>
      </c>
      <c r="B28" s="104"/>
      <c r="C28" s="35"/>
      <c r="D28" s="37"/>
      <c r="E28" s="104">
        <v>7495.81</v>
      </c>
      <c r="F28" s="35">
        <v>306.216</v>
      </c>
      <c r="G28" s="37">
        <f t="shared" si="0"/>
        <v>0.40851622439736335</v>
      </c>
      <c r="H28" s="104"/>
      <c r="I28" s="35"/>
      <c r="J28" s="37"/>
      <c r="K28" s="105">
        <f t="shared" si="1"/>
        <v>7495.81</v>
      </c>
      <c r="L28" s="35">
        <f t="shared" si="1"/>
        <v>306.216</v>
      </c>
      <c r="M28" s="37">
        <f t="shared" si="2"/>
        <v>0.40851622439736335</v>
      </c>
    </row>
    <row r="29" spans="1:13" s="21" customFormat="1" ht="12.75">
      <c r="A29" s="97" t="s">
        <v>68</v>
      </c>
      <c r="B29" s="98">
        <v>541.31</v>
      </c>
      <c r="C29" s="25">
        <v>75.537</v>
      </c>
      <c r="D29" s="27">
        <f>C29/B29*10</f>
        <v>1.3954480796586064</v>
      </c>
      <c r="E29" s="98">
        <v>8479.44</v>
      </c>
      <c r="F29" s="25">
        <v>1028.568</v>
      </c>
      <c r="G29" s="27">
        <f t="shared" si="0"/>
        <v>1.2130140669666865</v>
      </c>
      <c r="H29" s="98"/>
      <c r="I29" s="25"/>
      <c r="J29" s="27"/>
      <c r="K29" s="99">
        <f t="shared" si="1"/>
        <v>9020.75</v>
      </c>
      <c r="L29" s="25">
        <f t="shared" si="1"/>
        <v>1104.105</v>
      </c>
      <c r="M29" s="27">
        <f t="shared" si="2"/>
        <v>1.2239614222764181</v>
      </c>
    </row>
    <row r="30" spans="1:13" ht="12.75">
      <c r="A30" s="100" t="s">
        <v>100</v>
      </c>
      <c r="B30" s="101"/>
      <c r="C30" s="29"/>
      <c r="D30" s="31"/>
      <c r="E30" s="106">
        <v>1.26</v>
      </c>
      <c r="F30" s="72">
        <v>0.691</v>
      </c>
      <c r="G30" s="31">
        <f t="shared" si="0"/>
        <v>5.484126984126983</v>
      </c>
      <c r="H30" s="101"/>
      <c r="I30" s="29"/>
      <c r="J30" s="31"/>
      <c r="K30" s="102">
        <f t="shared" si="1"/>
        <v>1.26</v>
      </c>
      <c r="L30" s="29">
        <f t="shared" si="1"/>
        <v>0.691</v>
      </c>
      <c r="M30" s="31">
        <f t="shared" si="2"/>
        <v>5.484126984126983</v>
      </c>
    </row>
    <row r="31" spans="1:13" ht="12.75">
      <c r="A31" s="100" t="s">
        <v>8</v>
      </c>
      <c r="B31" s="101"/>
      <c r="C31" s="29"/>
      <c r="D31" s="31"/>
      <c r="E31" s="101">
        <v>458.04</v>
      </c>
      <c r="F31" s="29">
        <v>53.296</v>
      </c>
      <c r="G31" s="31">
        <f t="shared" si="0"/>
        <v>1.1635665007422933</v>
      </c>
      <c r="H31" s="101"/>
      <c r="I31" s="29"/>
      <c r="J31" s="31"/>
      <c r="K31" s="102">
        <f t="shared" si="1"/>
        <v>458.04</v>
      </c>
      <c r="L31" s="29">
        <f t="shared" si="1"/>
        <v>53.296</v>
      </c>
      <c r="M31" s="31">
        <f t="shared" si="2"/>
        <v>1.1635665007422933</v>
      </c>
    </row>
    <row r="32" spans="1:13" s="21" customFormat="1" ht="12.75">
      <c r="A32" s="100" t="s">
        <v>101</v>
      </c>
      <c r="B32" s="101"/>
      <c r="C32" s="29"/>
      <c r="D32" s="31"/>
      <c r="E32" s="106">
        <v>0.6</v>
      </c>
      <c r="F32" s="72">
        <v>0.506</v>
      </c>
      <c r="G32" s="31">
        <f t="shared" si="0"/>
        <v>8.433333333333334</v>
      </c>
      <c r="H32" s="101"/>
      <c r="I32" s="29"/>
      <c r="J32" s="31"/>
      <c r="K32" s="102">
        <f t="shared" si="1"/>
        <v>0.6</v>
      </c>
      <c r="L32" s="29">
        <f t="shared" si="1"/>
        <v>0.506</v>
      </c>
      <c r="M32" s="31">
        <f t="shared" si="2"/>
        <v>8.433333333333334</v>
      </c>
    </row>
    <row r="33" spans="1:13" ht="12.75">
      <c r="A33" s="100" t="s">
        <v>34</v>
      </c>
      <c r="B33" s="101"/>
      <c r="C33" s="29"/>
      <c r="D33" s="31"/>
      <c r="E33" s="106">
        <v>2.07</v>
      </c>
      <c r="F33" s="72">
        <v>1.098</v>
      </c>
      <c r="G33" s="31">
        <f t="shared" si="0"/>
        <v>5.304347826086957</v>
      </c>
      <c r="H33" s="101"/>
      <c r="I33" s="29"/>
      <c r="J33" s="31"/>
      <c r="K33" s="102">
        <f t="shared" si="1"/>
        <v>2.07</v>
      </c>
      <c r="L33" s="29">
        <f t="shared" si="1"/>
        <v>1.098</v>
      </c>
      <c r="M33" s="31">
        <f t="shared" si="2"/>
        <v>5.304347826086957</v>
      </c>
    </row>
    <row r="34" spans="1:13" ht="12.75">
      <c r="A34" s="100" t="s">
        <v>46</v>
      </c>
      <c r="B34" s="101">
        <v>541.31</v>
      </c>
      <c r="C34" s="29">
        <v>75.537</v>
      </c>
      <c r="D34" s="31">
        <f>C34/B34*10</f>
        <v>1.3954480796586064</v>
      </c>
      <c r="E34" s="101">
        <v>7904.95</v>
      </c>
      <c r="F34" s="29">
        <v>941.905</v>
      </c>
      <c r="G34" s="31">
        <f t="shared" si="0"/>
        <v>1.1915382133979342</v>
      </c>
      <c r="H34" s="101"/>
      <c r="I34" s="29"/>
      <c r="J34" s="31"/>
      <c r="K34" s="102">
        <f t="shared" si="1"/>
        <v>8446.26</v>
      </c>
      <c r="L34" s="29">
        <f t="shared" si="1"/>
        <v>1017.442</v>
      </c>
      <c r="M34" s="31">
        <f t="shared" si="2"/>
        <v>1.2046065359105687</v>
      </c>
    </row>
    <row r="35" spans="1:13" ht="13.5" thickBot="1">
      <c r="A35" s="103" t="s">
        <v>56</v>
      </c>
      <c r="B35" s="104"/>
      <c r="C35" s="35"/>
      <c r="D35" s="37"/>
      <c r="E35" s="104">
        <v>112.52</v>
      </c>
      <c r="F35" s="35">
        <v>31.072</v>
      </c>
      <c r="G35" s="37">
        <f t="shared" si="0"/>
        <v>2.7614646285104874</v>
      </c>
      <c r="H35" s="104"/>
      <c r="I35" s="35"/>
      <c r="J35" s="37"/>
      <c r="K35" s="105">
        <f t="shared" si="1"/>
        <v>112.52</v>
      </c>
      <c r="L35" s="35">
        <f t="shared" si="1"/>
        <v>31.072</v>
      </c>
      <c r="M35" s="37">
        <f t="shared" si="2"/>
        <v>2.7614646285104874</v>
      </c>
    </row>
    <row r="36" spans="1:13" ht="12.75">
      <c r="A36" s="97" t="s">
        <v>102</v>
      </c>
      <c r="B36" s="98">
        <v>242.35</v>
      </c>
      <c r="C36" s="25">
        <v>48.819</v>
      </c>
      <c r="D36" s="27">
        <f>C36/B36*10</f>
        <v>2.0144006602021873</v>
      </c>
      <c r="E36" s="98">
        <v>1099.67</v>
      </c>
      <c r="F36" s="25">
        <v>282.745</v>
      </c>
      <c r="G36" s="27">
        <f t="shared" si="0"/>
        <v>2.5711804450426037</v>
      </c>
      <c r="H36" s="98">
        <v>7257.12</v>
      </c>
      <c r="I36" s="25">
        <v>446.096</v>
      </c>
      <c r="J36" s="27">
        <f>I36/H36*10</f>
        <v>0.6147011486650352</v>
      </c>
      <c r="K36" s="99">
        <f t="shared" si="1"/>
        <v>8599.14</v>
      </c>
      <c r="L36" s="25">
        <f t="shared" si="1"/>
        <v>777.6600000000001</v>
      </c>
      <c r="M36" s="27">
        <f t="shared" si="2"/>
        <v>0.9043462485783464</v>
      </c>
    </row>
    <row r="37" spans="1:13" ht="12.75">
      <c r="A37" s="100" t="s">
        <v>0</v>
      </c>
      <c r="B37" s="101">
        <v>4.99</v>
      </c>
      <c r="C37" s="72">
        <v>2.176</v>
      </c>
      <c r="D37" s="31">
        <f>C37/B37*10</f>
        <v>4.3607214428857715</v>
      </c>
      <c r="E37" s="101">
        <v>72.53</v>
      </c>
      <c r="F37" s="29">
        <v>12.795</v>
      </c>
      <c r="G37" s="31">
        <f t="shared" si="0"/>
        <v>1.764097614780091</v>
      </c>
      <c r="H37" s="101"/>
      <c r="I37" s="29"/>
      <c r="J37" s="31"/>
      <c r="K37" s="102">
        <f aca="true" t="shared" si="4" ref="K37:L57">B37+E37+H37</f>
        <v>77.52</v>
      </c>
      <c r="L37" s="29">
        <f t="shared" si="4"/>
        <v>14.971</v>
      </c>
      <c r="M37" s="31">
        <f t="shared" si="2"/>
        <v>1.9312435500515999</v>
      </c>
    </row>
    <row r="38" spans="1:13" s="21" customFormat="1" ht="12.75">
      <c r="A38" s="100" t="s">
        <v>4</v>
      </c>
      <c r="B38" s="101"/>
      <c r="C38" s="29"/>
      <c r="D38" s="31"/>
      <c r="E38" s="106">
        <v>1.08</v>
      </c>
      <c r="F38" s="72">
        <v>0.566</v>
      </c>
      <c r="G38" s="31">
        <f t="shared" si="0"/>
        <v>5.2407407407407405</v>
      </c>
      <c r="H38" s="101"/>
      <c r="I38" s="29"/>
      <c r="J38" s="31"/>
      <c r="K38" s="102">
        <f t="shared" si="4"/>
        <v>1.08</v>
      </c>
      <c r="L38" s="29">
        <f t="shared" si="4"/>
        <v>0.566</v>
      </c>
      <c r="M38" s="31">
        <f t="shared" si="2"/>
        <v>5.2407407407407405</v>
      </c>
    </row>
    <row r="39" spans="1:13" ht="12.75">
      <c r="A39" s="100" t="s">
        <v>25</v>
      </c>
      <c r="B39" s="101"/>
      <c r="C39" s="29"/>
      <c r="D39" s="31"/>
      <c r="E39" s="101">
        <v>5.6</v>
      </c>
      <c r="F39" s="72">
        <v>0.66</v>
      </c>
      <c r="G39" s="31">
        <f t="shared" si="0"/>
        <v>1.1785714285714286</v>
      </c>
      <c r="H39" s="101"/>
      <c r="I39" s="29"/>
      <c r="J39" s="31"/>
      <c r="K39" s="102">
        <f t="shared" si="4"/>
        <v>5.6</v>
      </c>
      <c r="L39" s="29">
        <f t="shared" si="4"/>
        <v>0.66</v>
      </c>
      <c r="M39" s="31">
        <f t="shared" si="2"/>
        <v>1.1785714285714286</v>
      </c>
    </row>
    <row r="40" spans="1:13" ht="12.75">
      <c r="A40" s="100" t="s">
        <v>103</v>
      </c>
      <c r="B40" s="101">
        <v>7.2</v>
      </c>
      <c r="C40" s="72">
        <v>1.358</v>
      </c>
      <c r="D40" s="31">
        <f>C40/B40*10</f>
        <v>1.886111111111111</v>
      </c>
      <c r="E40" s="106"/>
      <c r="F40" s="72"/>
      <c r="G40" s="31"/>
      <c r="H40" s="101"/>
      <c r="I40" s="29"/>
      <c r="J40" s="31"/>
      <c r="K40" s="102">
        <f t="shared" si="4"/>
        <v>7.2</v>
      </c>
      <c r="L40" s="29">
        <f t="shared" si="4"/>
        <v>1.358</v>
      </c>
      <c r="M40" s="31">
        <f t="shared" si="2"/>
        <v>1.886111111111111</v>
      </c>
    </row>
    <row r="41" spans="1:13" ht="12.75">
      <c r="A41" s="100" t="s">
        <v>36</v>
      </c>
      <c r="B41" s="101"/>
      <c r="C41" s="29"/>
      <c r="D41" s="31"/>
      <c r="E41" s="106">
        <v>1.13</v>
      </c>
      <c r="F41" s="72">
        <v>1.146</v>
      </c>
      <c r="G41" s="31">
        <f aca="true" t="shared" si="5" ref="G41:G68">F41/E41*10</f>
        <v>10.141592920353983</v>
      </c>
      <c r="H41" s="101"/>
      <c r="I41" s="29"/>
      <c r="J41" s="31"/>
      <c r="K41" s="102">
        <f t="shared" si="4"/>
        <v>1.13</v>
      </c>
      <c r="L41" s="29">
        <f t="shared" si="4"/>
        <v>1.146</v>
      </c>
      <c r="M41" s="31">
        <f t="shared" si="2"/>
        <v>10.141592920353983</v>
      </c>
    </row>
    <row r="42" spans="1:13" ht="12.75">
      <c r="A42" s="100" t="s">
        <v>41</v>
      </c>
      <c r="B42" s="101">
        <v>133.29</v>
      </c>
      <c r="C42" s="29">
        <v>25.075</v>
      </c>
      <c r="D42" s="31">
        <f>C42/B42*10</f>
        <v>1.881236401830595</v>
      </c>
      <c r="E42" s="101">
        <v>628.46</v>
      </c>
      <c r="F42" s="29">
        <v>155.653</v>
      </c>
      <c r="G42" s="31">
        <f t="shared" si="5"/>
        <v>2.4767367851573683</v>
      </c>
      <c r="H42" s="101"/>
      <c r="I42" s="29"/>
      <c r="J42" s="31"/>
      <c r="K42" s="102">
        <f t="shared" si="4"/>
        <v>761.75</v>
      </c>
      <c r="L42" s="29">
        <f t="shared" si="4"/>
        <v>180.72799999999998</v>
      </c>
      <c r="M42" s="31">
        <f t="shared" si="2"/>
        <v>2.372536921562192</v>
      </c>
    </row>
    <row r="43" spans="1:13" ht="12.75">
      <c r="A43" s="100" t="s">
        <v>11</v>
      </c>
      <c r="B43" s="101">
        <v>45.57</v>
      </c>
      <c r="C43" s="29">
        <v>12.176</v>
      </c>
      <c r="D43" s="31">
        <f>C43/B43*10</f>
        <v>2.67193328944481</v>
      </c>
      <c r="E43" s="101">
        <v>145.74</v>
      </c>
      <c r="F43" s="29">
        <v>72.897</v>
      </c>
      <c r="G43" s="31">
        <f t="shared" si="5"/>
        <v>5.001852614244545</v>
      </c>
      <c r="H43" s="101">
        <v>6945.67</v>
      </c>
      <c r="I43" s="29">
        <v>436.313</v>
      </c>
      <c r="J43" s="31">
        <f>I43/H43*10</f>
        <v>0.6281798588185157</v>
      </c>
      <c r="K43" s="102">
        <f t="shared" si="4"/>
        <v>7136.9800000000005</v>
      </c>
      <c r="L43" s="29">
        <f t="shared" si="4"/>
        <v>521.386</v>
      </c>
      <c r="M43" s="31">
        <f t="shared" si="2"/>
        <v>0.7305414895375915</v>
      </c>
    </row>
    <row r="44" spans="1:13" ht="13.5" thickBot="1">
      <c r="A44" s="103" t="s">
        <v>59</v>
      </c>
      <c r="B44" s="104">
        <v>51.3</v>
      </c>
      <c r="C44" s="35">
        <v>8.034</v>
      </c>
      <c r="D44" s="37">
        <f>C44/B44*10</f>
        <v>1.5660818713450295</v>
      </c>
      <c r="E44" s="104">
        <v>244.83</v>
      </c>
      <c r="F44" s="35">
        <v>38.72</v>
      </c>
      <c r="G44" s="37">
        <f t="shared" si="5"/>
        <v>1.5815055344524769</v>
      </c>
      <c r="H44" s="104">
        <v>311.4</v>
      </c>
      <c r="I44" s="35">
        <v>9.777</v>
      </c>
      <c r="J44" s="37">
        <f>I44/H44*10</f>
        <v>0.31396917148362236</v>
      </c>
      <c r="K44" s="105">
        <f t="shared" si="4"/>
        <v>607.53</v>
      </c>
      <c r="L44" s="35">
        <f t="shared" si="4"/>
        <v>56.531</v>
      </c>
      <c r="M44" s="37">
        <f t="shared" si="2"/>
        <v>0.9305054894408507</v>
      </c>
    </row>
    <row r="45" spans="1:13" ht="12.75">
      <c r="A45" s="97" t="s">
        <v>64</v>
      </c>
      <c r="B45" s="98">
        <v>209.97</v>
      </c>
      <c r="C45" s="25">
        <v>45.08</v>
      </c>
      <c r="D45" s="27">
        <f>C45/B45*10</f>
        <v>2.1469733771491164</v>
      </c>
      <c r="E45" s="98">
        <v>1998.81</v>
      </c>
      <c r="F45" s="25">
        <v>608.599</v>
      </c>
      <c r="G45" s="27">
        <f t="shared" si="5"/>
        <v>3.044806659962678</v>
      </c>
      <c r="H45" s="98">
        <v>2712.05</v>
      </c>
      <c r="I45" s="25">
        <v>233.224</v>
      </c>
      <c r="J45" s="27">
        <f>I45/H45*10</f>
        <v>0.8599546468538559</v>
      </c>
      <c r="K45" s="99">
        <f t="shared" si="4"/>
        <v>4920.83</v>
      </c>
      <c r="L45" s="25">
        <f t="shared" si="4"/>
        <v>886.903</v>
      </c>
      <c r="M45" s="27">
        <f t="shared" si="2"/>
        <v>1.802344319962283</v>
      </c>
    </row>
    <row r="46" spans="1:13" ht="12.75">
      <c r="A46" s="100" t="s">
        <v>24</v>
      </c>
      <c r="B46" s="101">
        <v>7.38</v>
      </c>
      <c r="C46" s="29">
        <v>7.866</v>
      </c>
      <c r="D46" s="31">
        <f>C46/B46*10</f>
        <v>10.658536585365855</v>
      </c>
      <c r="E46" s="101">
        <v>210.07</v>
      </c>
      <c r="F46" s="29">
        <v>109.145</v>
      </c>
      <c r="G46" s="31">
        <f t="shared" si="5"/>
        <v>5.195649069357833</v>
      </c>
      <c r="H46" s="101">
        <v>1.77</v>
      </c>
      <c r="I46" s="29">
        <v>1.032</v>
      </c>
      <c r="J46" s="31">
        <f>I46/H46*10</f>
        <v>5.830508474576272</v>
      </c>
      <c r="K46" s="102">
        <f t="shared" si="4"/>
        <v>219.22</v>
      </c>
      <c r="L46" s="29">
        <f t="shared" si="4"/>
        <v>118.04299999999999</v>
      </c>
      <c r="M46" s="31">
        <f t="shared" si="2"/>
        <v>5.384682054557066</v>
      </c>
    </row>
    <row r="47" spans="1:13" s="21" customFormat="1" ht="12.75">
      <c r="A47" s="100" t="s">
        <v>89</v>
      </c>
      <c r="B47" s="101"/>
      <c r="C47" s="29"/>
      <c r="D47" s="31"/>
      <c r="E47" s="106">
        <v>1.42</v>
      </c>
      <c r="F47" s="72">
        <v>0.186</v>
      </c>
      <c r="G47" s="31">
        <f t="shared" si="5"/>
        <v>1.3098591549295775</v>
      </c>
      <c r="H47" s="101"/>
      <c r="I47" s="29"/>
      <c r="J47" s="31"/>
      <c r="K47" s="102">
        <f t="shared" si="4"/>
        <v>1.42</v>
      </c>
      <c r="L47" s="29">
        <f t="shared" si="4"/>
        <v>0.186</v>
      </c>
      <c r="M47" s="31">
        <f t="shared" si="2"/>
        <v>1.3098591549295775</v>
      </c>
    </row>
    <row r="48" spans="1:13" ht="12.75">
      <c r="A48" s="100" t="s">
        <v>29</v>
      </c>
      <c r="B48" s="101">
        <v>6.3</v>
      </c>
      <c r="C48" s="72">
        <v>1.344</v>
      </c>
      <c r="D48" s="31">
        <f>C48/B48*10</f>
        <v>2.1333333333333333</v>
      </c>
      <c r="E48" s="101">
        <v>330.03</v>
      </c>
      <c r="F48" s="29">
        <v>131.611</v>
      </c>
      <c r="G48" s="31">
        <f t="shared" si="5"/>
        <v>3.9878495894312636</v>
      </c>
      <c r="H48" s="101">
        <v>2179.16</v>
      </c>
      <c r="I48" s="29">
        <v>185.382</v>
      </c>
      <c r="J48" s="31">
        <f>I48/H48*10</f>
        <v>0.8507039409680796</v>
      </c>
      <c r="K48" s="102">
        <f t="shared" si="4"/>
        <v>2515.49</v>
      </c>
      <c r="L48" s="29">
        <f t="shared" si="4"/>
        <v>318.337</v>
      </c>
      <c r="M48" s="31">
        <f t="shared" si="2"/>
        <v>1.2655069191290762</v>
      </c>
    </row>
    <row r="49" spans="1:13" s="21" customFormat="1" ht="12.75">
      <c r="A49" s="100" t="s">
        <v>13</v>
      </c>
      <c r="B49" s="101"/>
      <c r="C49" s="29"/>
      <c r="D49" s="31"/>
      <c r="E49" s="101">
        <v>1101.62</v>
      </c>
      <c r="F49" s="29">
        <v>299.605</v>
      </c>
      <c r="G49" s="31">
        <f t="shared" si="5"/>
        <v>2.7196764764619386</v>
      </c>
      <c r="H49" s="101">
        <v>54</v>
      </c>
      <c r="I49" s="29">
        <v>8.64</v>
      </c>
      <c r="J49" s="31">
        <f>I49/H49*10</f>
        <v>1.6</v>
      </c>
      <c r="K49" s="102">
        <f t="shared" si="4"/>
        <v>1155.62</v>
      </c>
      <c r="L49" s="29">
        <f t="shared" si="4"/>
        <v>308.245</v>
      </c>
      <c r="M49" s="31">
        <f t="shared" si="2"/>
        <v>2.6673560512971397</v>
      </c>
    </row>
    <row r="50" spans="1:13" ht="12.75">
      <c r="A50" s="100" t="s">
        <v>30</v>
      </c>
      <c r="B50" s="101"/>
      <c r="C50" s="29"/>
      <c r="D50" s="31"/>
      <c r="E50" s="101">
        <v>3.05</v>
      </c>
      <c r="F50" s="29">
        <v>4.657</v>
      </c>
      <c r="G50" s="31">
        <f t="shared" si="5"/>
        <v>15.268852459016395</v>
      </c>
      <c r="H50" s="101">
        <v>477.12</v>
      </c>
      <c r="I50" s="29">
        <v>38.17</v>
      </c>
      <c r="J50" s="31">
        <f>I50/H50*10</f>
        <v>0.8000083836351441</v>
      </c>
      <c r="K50" s="102">
        <f t="shared" si="4"/>
        <v>480.17</v>
      </c>
      <c r="L50" s="29">
        <f t="shared" si="4"/>
        <v>42.827</v>
      </c>
      <c r="M50" s="31">
        <f t="shared" si="2"/>
        <v>0.8919132807130807</v>
      </c>
    </row>
    <row r="51" spans="1:13" ht="12.75">
      <c r="A51" s="100" t="s">
        <v>92</v>
      </c>
      <c r="B51" s="101">
        <v>57.33</v>
      </c>
      <c r="C51" s="29">
        <v>8.255</v>
      </c>
      <c r="D51" s="31">
        <f>C51/B51*10</f>
        <v>1.4399092970521543</v>
      </c>
      <c r="E51" s="101">
        <v>307.44</v>
      </c>
      <c r="F51" s="29">
        <v>36.074</v>
      </c>
      <c r="G51" s="31">
        <f t="shared" si="5"/>
        <v>1.173367161072079</v>
      </c>
      <c r="H51" s="101"/>
      <c r="I51" s="29"/>
      <c r="J51" s="31"/>
      <c r="K51" s="102">
        <f t="shared" si="4"/>
        <v>364.77</v>
      </c>
      <c r="L51" s="29">
        <f t="shared" si="4"/>
        <v>44.329</v>
      </c>
      <c r="M51" s="31">
        <f t="shared" si="2"/>
        <v>1.2152589302848371</v>
      </c>
    </row>
    <row r="52" spans="1:13" ht="12.75">
      <c r="A52" s="100" t="s">
        <v>52</v>
      </c>
      <c r="B52" s="106"/>
      <c r="C52" s="72"/>
      <c r="D52" s="31"/>
      <c r="E52" s="106">
        <v>0.9</v>
      </c>
      <c r="F52" s="72">
        <v>0.563</v>
      </c>
      <c r="G52" s="31">
        <f t="shared" si="5"/>
        <v>6.2555555555555555</v>
      </c>
      <c r="H52" s="101"/>
      <c r="I52" s="29"/>
      <c r="J52" s="31"/>
      <c r="K52" s="102">
        <f t="shared" si="4"/>
        <v>0.9</v>
      </c>
      <c r="L52" s="29">
        <f t="shared" si="4"/>
        <v>0.563</v>
      </c>
      <c r="M52" s="31">
        <f t="shared" si="2"/>
        <v>6.2555555555555555</v>
      </c>
    </row>
    <row r="53" spans="1:13" s="21" customFormat="1" ht="12.75">
      <c r="A53" s="100" t="s">
        <v>55</v>
      </c>
      <c r="B53" s="101"/>
      <c r="C53" s="29"/>
      <c r="D53" s="31"/>
      <c r="E53" s="101">
        <v>17.46</v>
      </c>
      <c r="F53" s="29">
        <v>21.523</v>
      </c>
      <c r="G53" s="31">
        <f t="shared" si="5"/>
        <v>12.327033218785795</v>
      </c>
      <c r="H53" s="101"/>
      <c r="I53" s="29"/>
      <c r="J53" s="31"/>
      <c r="K53" s="102">
        <f t="shared" si="4"/>
        <v>17.46</v>
      </c>
      <c r="L53" s="29">
        <f t="shared" si="4"/>
        <v>21.523</v>
      </c>
      <c r="M53" s="31">
        <f t="shared" si="2"/>
        <v>12.327033218785795</v>
      </c>
    </row>
    <row r="54" spans="1:13" ht="12.75">
      <c r="A54" s="100" t="s">
        <v>53</v>
      </c>
      <c r="B54" s="101">
        <v>3.6</v>
      </c>
      <c r="C54" s="29">
        <v>0.566</v>
      </c>
      <c r="D54" s="31">
        <f>C54/B54*10</f>
        <v>1.572222222222222</v>
      </c>
      <c r="E54" s="101">
        <v>6.17</v>
      </c>
      <c r="F54" s="29">
        <v>1.496</v>
      </c>
      <c r="G54" s="31">
        <f t="shared" si="5"/>
        <v>2.4246353322528362</v>
      </c>
      <c r="H54" s="101"/>
      <c r="I54" s="29"/>
      <c r="J54" s="31"/>
      <c r="K54" s="102">
        <f t="shared" si="4"/>
        <v>9.77</v>
      </c>
      <c r="L54" s="29">
        <f t="shared" si="4"/>
        <v>2.062</v>
      </c>
      <c r="M54" s="31">
        <f t="shared" si="2"/>
        <v>2.110542476970317</v>
      </c>
    </row>
    <row r="55" spans="1:13" ht="13.5" thickBot="1">
      <c r="A55" s="103" t="s">
        <v>58</v>
      </c>
      <c r="B55" s="104">
        <v>135</v>
      </c>
      <c r="C55" s="35">
        <v>26.91</v>
      </c>
      <c r="D55" s="37">
        <f>C55/B55*10</f>
        <v>1.9933333333333334</v>
      </c>
      <c r="E55" s="104">
        <v>20.61</v>
      </c>
      <c r="F55" s="35">
        <v>3.728</v>
      </c>
      <c r="G55" s="37">
        <f t="shared" si="5"/>
        <v>1.8088306647258614</v>
      </c>
      <c r="H55" s="104"/>
      <c r="I55" s="35"/>
      <c r="J55" s="37"/>
      <c r="K55" s="105">
        <f t="shared" si="4"/>
        <v>155.61</v>
      </c>
      <c r="L55" s="35">
        <f t="shared" si="4"/>
        <v>30.638</v>
      </c>
      <c r="M55" s="37">
        <f t="shared" si="2"/>
        <v>1.968896600475548</v>
      </c>
    </row>
    <row r="56" spans="1:13" s="21" customFormat="1" ht="12.75">
      <c r="A56" s="97" t="s">
        <v>69</v>
      </c>
      <c r="B56" s="98">
        <v>13.67</v>
      </c>
      <c r="C56" s="25">
        <v>3.329</v>
      </c>
      <c r="D56" s="27">
        <f>C56/B56*10</f>
        <v>2.435259692757864</v>
      </c>
      <c r="E56" s="98">
        <v>82.45</v>
      </c>
      <c r="F56" s="25">
        <v>21.814</v>
      </c>
      <c r="G56" s="27">
        <f t="shared" si="5"/>
        <v>2.6457246816252273</v>
      </c>
      <c r="H56" s="98"/>
      <c r="I56" s="25"/>
      <c r="J56" s="27"/>
      <c r="K56" s="99">
        <f t="shared" si="4"/>
        <v>96.12</v>
      </c>
      <c r="L56" s="25">
        <f t="shared" si="4"/>
        <v>25.143</v>
      </c>
      <c r="M56" s="27">
        <f t="shared" si="2"/>
        <v>2.615792759051186</v>
      </c>
    </row>
    <row r="57" spans="1:13" ht="12.75">
      <c r="A57" s="100" t="s">
        <v>39</v>
      </c>
      <c r="B57" s="101">
        <v>13.58</v>
      </c>
      <c r="C57" s="29">
        <v>3.295</v>
      </c>
      <c r="D57" s="31">
        <f>C57/B57*10</f>
        <v>2.426362297496318</v>
      </c>
      <c r="E57" s="101">
        <v>81</v>
      </c>
      <c r="F57" s="29">
        <v>20.426</v>
      </c>
      <c r="G57" s="31">
        <f t="shared" si="5"/>
        <v>2.521728395061728</v>
      </c>
      <c r="H57" s="101"/>
      <c r="I57" s="29"/>
      <c r="J57" s="31"/>
      <c r="K57" s="102">
        <f t="shared" si="4"/>
        <v>94.58</v>
      </c>
      <c r="L57" s="29">
        <f t="shared" si="4"/>
        <v>23.720999999999997</v>
      </c>
      <c r="M57" s="31">
        <f t="shared" si="2"/>
        <v>2.508035525481074</v>
      </c>
    </row>
    <row r="58" spans="1:13" ht="12.75">
      <c r="A58" s="100" t="s">
        <v>104</v>
      </c>
      <c r="B58" s="101"/>
      <c r="C58" s="29"/>
      <c r="D58" s="31"/>
      <c r="E58" s="106">
        <v>0.66</v>
      </c>
      <c r="F58" s="72">
        <v>0.44</v>
      </c>
      <c r="G58" s="31">
        <f t="shared" si="5"/>
        <v>6.666666666666666</v>
      </c>
      <c r="H58" s="101"/>
      <c r="I58" s="29"/>
      <c r="J58" s="31"/>
      <c r="K58" s="102">
        <f aca="true" t="shared" si="6" ref="K58:L69">B58+E58+H58</f>
        <v>0.66</v>
      </c>
      <c r="L58" s="29">
        <f t="shared" si="6"/>
        <v>0.44</v>
      </c>
      <c r="M58" s="31">
        <f t="shared" si="2"/>
        <v>6.666666666666666</v>
      </c>
    </row>
    <row r="59" spans="1:13" ht="13.5" thickBot="1">
      <c r="A59" s="103" t="s">
        <v>105</v>
      </c>
      <c r="B59" s="104"/>
      <c r="C59" s="35"/>
      <c r="D59" s="37"/>
      <c r="E59" s="107">
        <v>0.19</v>
      </c>
      <c r="F59" s="93">
        <v>0.505</v>
      </c>
      <c r="G59" s="37">
        <f t="shared" si="5"/>
        <v>26.578947368421055</v>
      </c>
      <c r="H59" s="104"/>
      <c r="I59" s="35"/>
      <c r="J59" s="37"/>
      <c r="K59" s="105">
        <f t="shared" si="6"/>
        <v>0.19</v>
      </c>
      <c r="L59" s="35">
        <f t="shared" si="6"/>
        <v>0.505</v>
      </c>
      <c r="M59" s="37">
        <f t="shared" si="2"/>
        <v>26.578947368421055</v>
      </c>
    </row>
    <row r="60" spans="1:13" ht="12.75">
      <c r="A60" s="97" t="s">
        <v>65</v>
      </c>
      <c r="B60" s="98">
        <v>1052.67</v>
      </c>
      <c r="C60" s="25">
        <v>343.007</v>
      </c>
      <c r="D60" s="27">
        <f>C60/B60*10</f>
        <v>3.2584475666638166</v>
      </c>
      <c r="E60" s="98">
        <v>3887.56</v>
      </c>
      <c r="F60" s="25">
        <v>1176.742</v>
      </c>
      <c r="G60" s="27">
        <f t="shared" si="5"/>
        <v>3.0269423494428382</v>
      </c>
      <c r="H60" s="98">
        <v>15494.96</v>
      </c>
      <c r="I60" s="25">
        <v>1273.408</v>
      </c>
      <c r="J60" s="27">
        <f>I60/H60*10</f>
        <v>0.8218207726899585</v>
      </c>
      <c r="K60" s="99">
        <f t="shared" si="6"/>
        <v>20435.19</v>
      </c>
      <c r="L60" s="25">
        <f t="shared" si="6"/>
        <v>2793.157</v>
      </c>
      <c r="M60" s="27">
        <f t="shared" si="2"/>
        <v>1.3668368143384035</v>
      </c>
    </row>
    <row r="61" spans="1:13" ht="12.75">
      <c r="A61" s="100" t="s">
        <v>97</v>
      </c>
      <c r="B61" s="101"/>
      <c r="C61" s="29"/>
      <c r="D61" s="31"/>
      <c r="E61" s="106">
        <v>0.64</v>
      </c>
      <c r="F61" s="72">
        <v>1.46</v>
      </c>
      <c r="G61" s="31">
        <f t="shared" si="5"/>
        <v>22.8125</v>
      </c>
      <c r="H61" s="101"/>
      <c r="I61" s="29"/>
      <c r="J61" s="31"/>
      <c r="K61" s="102">
        <f t="shared" si="6"/>
        <v>0.64</v>
      </c>
      <c r="L61" s="29">
        <f t="shared" si="6"/>
        <v>1.46</v>
      </c>
      <c r="M61" s="31">
        <f t="shared" si="2"/>
        <v>22.8125</v>
      </c>
    </row>
    <row r="62" spans="1:13" ht="12.75">
      <c r="A62" s="100" t="s">
        <v>57</v>
      </c>
      <c r="B62" s="101"/>
      <c r="C62" s="29"/>
      <c r="D62" s="31"/>
      <c r="E62" s="101">
        <v>2114.7</v>
      </c>
      <c r="F62" s="29">
        <v>744.785</v>
      </c>
      <c r="G62" s="31">
        <f t="shared" si="5"/>
        <v>3.5219416465692532</v>
      </c>
      <c r="H62" s="101">
        <v>9763.85</v>
      </c>
      <c r="I62" s="29">
        <v>836.594</v>
      </c>
      <c r="J62" s="31">
        <f>I62/H62*10</f>
        <v>0.8568279930560179</v>
      </c>
      <c r="K62" s="102">
        <f t="shared" si="6"/>
        <v>11878.55</v>
      </c>
      <c r="L62" s="29">
        <f t="shared" si="6"/>
        <v>1581.379</v>
      </c>
      <c r="M62" s="31">
        <f t="shared" si="2"/>
        <v>1.3312895934268072</v>
      </c>
    </row>
    <row r="63" spans="1:13" ht="12.75">
      <c r="A63" s="100" t="s">
        <v>9</v>
      </c>
      <c r="B63" s="101">
        <v>1052.67</v>
      </c>
      <c r="C63" s="29">
        <v>343.007</v>
      </c>
      <c r="D63" s="31">
        <f>C63/B63*10</f>
        <v>3.2584475666638166</v>
      </c>
      <c r="E63" s="101">
        <v>1770.51</v>
      </c>
      <c r="F63" s="29">
        <v>429.518</v>
      </c>
      <c r="G63" s="31">
        <f t="shared" si="5"/>
        <v>2.4259563628559</v>
      </c>
      <c r="H63" s="101">
        <v>5731.11</v>
      </c>
      <c r="I63" s="29">
        <v>436.814</v>
      </c>
      <c r="J63" s="31">
        <f>I63/H63*10</f>
        <v>0.7621804502094709</v>
      </c>
      <c r="K63" s="102">
        <f t="shared" si="6"/>
        <v>8554.29</v>
      </c>
      <c r="L63" s="29">
        <f t="shared" si="6"/>
        <v>1209.339</v>
      </c>
      <c r="M63" s="31">
        <f t="shared" si="2"/>
        <v>1.4137222376141092</v>
      </c>
    </row>
    <row r="64" spans="1:13" ht="13.5" thickBot="1">
      <c r="A64" s="103" t="s">
        <v>106</v>
      </c>
      <c r="B64" s="104"/>
      <c r="C64" s="35"/>
      <c r="D64" s="37"/>
      <c r="E64" s="107">
        <v>1.71</v>
      </c>
      <c r="F64" s="35">
        <v>0.979</v>
      </c>
      <c r="G64" s="37">
        <f t="shared" si="5"/>
        <v>5.7251461988304095</v>
      </c>
      <c r="H64" s="104"/>
      <c r="I64" s="35"/>
      <c r="J64" s="37"/>
      <c r="K64" s="105">
        <f t="shared" si="6"/>
        <v>1.71</v>
      </c>
      <c r="L64" s="35">
        <f t="shared" si="6"/>
        <v>0.979</v>
      </c>
      <c r="M64" s="37">
        <f t="shared" si="2"/>
        <v>5.7251461988304095</v>
      </c>
    </row>
    <row r="65" spans="1:13" ht="12.75">
      <c r="A65" s="97" t="s">
        <v>66</v>
      </c>
      <c r="B65" s="98">
        <v>8.77</v>
      </c>
      <c r="C65" s="25">
        <v>3.382</v>
      </c>
      <c r="D65" s="27">
        <f>C65/B65*10</f>
        <v>3.8563283922462945</v>
      </c>
      <c r="E65" s="98">
        <v>136.72</v>
      </c>
      <c r="F65" s="25">
        <v>106.843</v>
      </c>
      <c r="G65" s="27">
        <f t="shared" si="5"/>
        <v>7.814730836746636</v>
      </c>
      <c r="H65" s="14"/>
      <c r="I65" s="108"/>
      <c r="J65" s="27"/>
      <c r="K65" s="99">
        <f t="shared" si="6"/>
        <v>145.49</v>
      </c>
      <c r="L65" s="25">
        <f t="shared" si="6"/>
        <v>110.22500000000001</v>
      </c>
      <c r="M65" s="27">
        <f t="shared" si="2"/>
        <v>7.576122070245378</v>
      </c>
    </row>
    <row r="66" spans="1:13" ht="13.5" thickBot="1">
      <c r="A66" s="103" t="s">
        <v>7</v>
      </c>
      <c r="B66" s="104">
        <v>8.77</v>
      </c>
      <c r="C66" s="35">
        <v>3.382</v>
      </c>
      <c r="D66" s="37">
        <f>C66/B66*10</f>
        <v>3.8563283922462945</v>
      </c>
      <c r="E66" s="104">
        <v>136.7</v>
      </c>
      <c r="F66" s="35">
        <v>106.843</v>
      </c>
      <c r="G66" s="37">
        <f t="shared" si="5"/>
        <v>7.815874177029993</v>
      </c>
      <c r="H66" s="109"/>
      <c r="I66" s="110"/>
      <c r="J66" s="37"/>
      <c r="K66" s="105">
        <f t="shared" si="6"/>
        <v>145.47</v>
      </c>
      <c r="L66" s="35">
        <f t="shared" si="6"/>
        <v>110.22500000000001</v>
      </c>
      <c r="M66" s="37">
        <f t="shared" si="2"/>
        <v>7.577163676359388</v>
      </c>
    </row>
    <row r="67" spans="1:13" ht="12.75">
      <c r="A67" s="97" t="s">
        <v>67</v>
      </c>
      <c r="B67" s="98">
        <v>54.11</v>
      </c>
      <c r="C67" s="25">
        <v>14.592</v>
      </c>
      <c r="D67" s="27">
        <f>C67/B67*10</f>
        <v>2.6967288856034006</v>
      </c>
      <c r="E67" s="98">
        <v>241.5</v>
      </c>
      <c r="F67" s="25">
        <v>93.691</v>
      </c>
      <c r="G67" s="27">
        <f t="shared" si="5"/>
        <v>3.8795445134575566</v>
      </c>
      <c r="H67" s="14"/>
      <c r="I67" s="108"/>
      <c r="J67" s="27"/>
      <c r="K67" s="99">
        <f t="shared" si="6"/>
        <v>295.61</v>
      </c>
      <c r="L67" s="25">
        <f t="shared" si="6"/>
        <v>108.283</v>
      </c>
      <c r="M67" s="27">
        <f t="shared" si="2"/>
        <v>3.663035756571158</v>
      </c>
    </row>
    <row r="68" spans="1:13" ht="12.75">
      <c r="A68" s="100" t="s">
        <v>3</v>
      </c>
      <c r="B68" s="101">
        <v>51.48</v>
      </c>
      <c r="C68" s="29">
        <v>13.233</v>
      </c>
      <c r="D68" s="31">
        <f>C68/B68*10</f>
        <v>2.5705128205128207</v>
      </c>
      <c r="E68" s="101">
        <v>241.5</v>
      </c>
      <c r="F68" s="29">
        <v>93.691</v>
      </c>
      <c r="G68" s="31">
        <f t="shared" si="5"/>
        <v>3.8795445134575566</v>
      </c>
      <c r="H68" s="111"/>
      <c r="I68" s="82"/>
      <c r="J68" s="31"/>
      <c r="K68" s="102">
        <f t="shared" si="6"/>
        <v>292.98</v>
      </c>
      <c r="L68" s="29">
        <f t="shared" si="6"/>
        <v>106.924</v>
      </c>
      <c r="M68" s="31">
        <f t="shared" si="2"/>
        <v>3.6495323912895077</v>
      </c>
    </row>
    <row r="69" spans="1:13" ht="13.5" thickBot="1">
      <c r="A69" s="103" t="s">
        <v>42</v>
      </c>
      <c r="B69" s="104">
        <v>2.63</v>
      </c>
      <c r="C69" s="93">
        <v>1.359</v>
      </c>
      <c r="D69" s="37">
        <f>C69/B69*10</f>
        <v>5.167300380228137</v>
      </c>
      <c r="E69" s="104"/>
      <c r="F69" s="35"/>
      <c r="G69" s="37"/>
      <c r="H69" s="109"/>
      <c r="I69" s="110"/>
      <c r="J69" s="37"/>
      <c r="K69" s="105">
        <f t="shared" si="6"/>
        <v>2.63</v>
      </c>
      <c r="L69" s="35">
        <f t="shared" si="6"/>
        <v>1.359</v>
      </c>
      <c r="M69" s="37">
        <f t="shared" si="2"/>
        <v>5.167300380228137</v>
      </c>
    </row>
  </sheetData>
  <sheetProtection/>
  <mergeCells count="6">
    <mergeCell ref="A3:A4"/>
    <mergeCell ref="A1:M1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2.57421875" style="0" bestFit="1" customWidth="1"/>
    <col min="2" max="2" width="11.140625" style="0" bestFit="1" customWidth="1"/>
    <col min="3" max="3" width="9.8515625" style="0" bestFit="1" customWidth="1"/>
    <col min="4" max="4" width="7.57421875" style="0" bestFit="1" customWidth="1"/>
    <col min="5" max="5" width="11.140625" style="0" bestFit="1" customWidth="1"/>
    <col min="6" max="6" width="9.8515625" style="0" bestFit="1" customWidth="1"/>
    <col min="7" max="7" width="7.57421875" style="0" bestFit="1" customWidth="1"/>
    <col min="8" max="8" width="11.140625" style="0" bestFit="1" customWidth="1"/>
    <col min="9" max="9" width="9.8515625" style="0" bestFit="1" customWidth="1"/>
    <col min="10" max="10" width="7.57421875" style="0" bestFit="1" customWidth="1"/>
    <col min="11" max="11" width="11.140625" style="0" bestFit="1" customWidth="1"/>
    <col min="12" max="12" width="9.8515625" style="0" bestFit="1" customWidth="1"/>
    <col min="13" max="13" width="7.57421875" style="0" bestFit="1" customWidth="1"/>
  </cols>
  <sheetData>
    <row r="1" spans="1:13" ht="15.75" thickBot="1">
      <c r="A1" s="393" t="s">
        <v>124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ht="12.75">
      <c r="A2" s="94" t="s">
        <v>76</v>
      </c>
      <c r="B2" s="394" t="s">
        <v>72</v>
      </c>
      <c r="C2" s="395"/>
      <c r="D2" s="396"/>
      <c r="E2" s="394" t="s">
        <v>73</v>
      </c>
      <c r="F2" s="395"/>
      <c r="G2" s="396"/>
      <c r="H2" s="394" t="s">
        <v>74</v>
      </c>
      <c r="I2" s="395"/>
      <c r="J2" s="396"/>
      <c r="K2" s="394" t="s">
        <v>75</v>
      </c>
      <c r="L2" s="395"/>
      <c r="M2" s="396"/>
    </row>
    <row r="3" spans="1:13" ht="12.75">
      <c r="A3" s="95" t="s">
        <v>77</v>
      </c>
      <c r="B3" s="53" t="s">
        <v>78</v>
      </c>
      <c r="C3" s="17" t="s">
        <v>79</v>
      </c>
      <c r="D3" s="18" t="s">
        <v>62</v>
      </c>
      <c r="E3" s="53" t="s">
        <v>78</v>
      </c>
      <c r="F3" s="17" t="s">
        <v>79</v>
      </c>
      <c r="G3" s="18" t="s">
        <v>62</v>
      </c>
      <c r="H3" s="53" t="s">
        <v>78</v>
      </c>
      <c r="I3" s="17" t="s">
        <v>79</v>
      </c>
      <c r="J3" s="18" t="s">
        <v>62</v>
      </c>
      <c r="K3" s="46" t="s">
        <v>78</v>
      </c>
      <c r="L3" s="17" t="s">
        <v>79</v>
      </c>
      <c r="M3" s="18" t="s">
        <v>62</v>
      </c>
    </row>
    <row r="4" spans="1:13" ht="13.5" thickBot="1">
      <c r="A4" s="113"/>
      <c r="B4" s="114" t="s">
        <v>70</v>
      </c>
      <c r="C4" s="22" t="s">
        <v>71</v>
      </c>
      <c r="D4" s="23" t="s">
        <v>80</v>
      </c>
      <c r="E4" s="114" t="s">
        <v>70</v>
      </c>
      <c r="F4" s="22" t="s">
        <v>71</v>
      </c>
      <c r="G4" s="23" t="s">
        <v>80</v>
      </c>
      <c r="H4" s="114" t="s">
        <v>70</v>
      </c>
      <c r="I4" s="22" t="s">
        <v>71</v>
      </c>
      <c r="J4" s="23" t="s">
        <v>80</v>
      </c>
      <c r="K4" s="115" t="s">
        <v>70</v>
      </c>
      <c r="L4" s="22" t="s">
        <v>71</v>
      </c>
      <c r="M4" s="23" t="s">
        <v>80</v>
      </c>
    </row>
    <row r="5" spans="1:13" s="21" customFormat="1" ht="13.5" thickBot="1">
      <c r="A5" s="116" t="s">
        <v>61</v>
      </c>
      <c r="B5" s="15">
        <v>42798.68</v>
      </c>
      <c r="C5" s="15">
        <v>8410.981</v>
      </c>
      <c r="D5" s="117">
        <f>C5/B5*10</f>
        <v>1.965243086936326</v>
      </c>
      <c r="E5" s="15">
        <v>275509.42</v>
      </c>
      <c r="F5" s="15">
        <v>34497.126</v>
      </c>
      <c r="G5" s="117">
        <f aca="true" t="shared" si="0" ref="G5:G39">F5/E5*10</f>
        <v>1.252121470111621</v>
      </c>
      <c r="H5" s="15">
        <v>434001.44</v>
      </c>
      <c r="I5" s="15">
        <v>22754.83</v>
      </c>
      <c r="J5" s="117">
        <f>I5/H5*10</f>
        <v>0.5243030990864915</v>
      </c>
      <c r="K5" s="15">
        <f aca="true" t="shared" si="1" ref="K5:L36">B5+E5+H5</f>
        <v>752309.54</v>
      </c>
      <c r="L5" s="15">
        <f t="shared" si="1"/>
        <v>65662.937</v>
      </c>
      <c r="M5" s="16">
        <f aca="true" t="shared" si="2" ref="M5:M68">L5/K5*10</f>
        <v>0.8728180823016016</v>
      </c>
    </row>
    <row r="6" spans="1:13" s="21" customFormat="1" ht="12.75">
      <c r="A6" s="14" t="s">
        <v>63</v>
      </c>
      <c r="B6" s="25">
        <v>36208.53</v>
      </c>
      <c r="C6" s="25">
        <v>6781.886</v>
      </c>
      <c r="D6" s="26">
        <f>C6/B6*10</f>
        <v>1.8730078243993888</v>
      </c>
      <c r="E6" s="25">
        <v>240078.68</v>
      </c>
      <c r="F6" s="25">
        <v>25410.598</v>
      </c>
      <c r="G6" s="26">
        <f t="shared" si="0"/>
        <v>1.0584279287107043</v>
      </c>
      <c r="H6" s="25">
        <v>400782.09</v>
      </c>
      <c r="I6" s="25">
        <v>20201.634</v>
      </c>
      <c r="J6" s="26">
        <f>I6/H6*10</f>
        <v>0.5040553084595172</v>
      </c>
      <c r="K6" s="25">
        <f t="shared" si="1"/>
        <v>677069.3</v>
      </c>
      <c r="L6" s="25">
        <f t="shared" si="1"/>
        <v>52394.118</v>
      </c>
      <c r="M6" s="27">
        <f t="shared" si="2"/>
        <v>0.7738368583540857</v>
      </c>
    </row>
    <row r="7" spans="1:13" ht="12.75">
      <c r="A7" s="6" t="s">
        <v>2</v>
      </c>
      <c r="B7" s="1"/>
      <c r="C7" s="1"/>
      <c r="D7" s="30"/>
      <c r="E7" s="1">
        <v>2792.69</v>
      </c>
      <c r="F7" s="1">
        <v>356.776</v>
      </c>
      <c r="G7" s="30">
        <f t="shared" si="0"/>
        <v>1.2775352796049688</v>
      </c>
      <c r="H7" s="1">
        <v>4024.84</v>
      </c>
      <c r="I7" s="1">
        <v>188.793</v>
      </c>
      <c r="J7" s="30">
        <f>I7/H7*10</f>
        <v>0.4690695779211099</v>
      </c>
      <c r="K7" s="29">
        <f t="shared" si="1"/>
        <v>6817.530000000001</v>
      </c>
      <c r="L7" s="29">
        <f t="shared" si="1"/>
        <v>545.569</v>
      </c>
      <c r="M7" s="31">
        <f t="shared" si="2"/>
        <v>0.8002443700284413</v>
      </c>
    </row>
    <row r="8" spans="1:13" ht="12.75">
      <c r="A8" s="6" t="s">
        <v>5</v>
      </c>
      <c r="B8" s="1">
        <v>160.83</v>
      </c>
      <c r="C8" s="1">
        <v>47.069</v>
      </c>
      <c r="D8" s="30">
        <f>C8/B8*10</f>
        <v>2.926630603743083</v>
      </c>
      <c r="E8" s="1">
        <v>1206.17</v>
      </c>
      <c r="F8" s="1">
        <v>161.325</v>
      </c>
      <c r="G8" s="30">
        <f t="shared" si="0"/>
        <v>1.3374980309574933</v>
      </c>
      <c r="H8" s="1"/>
      <c r="I8" s="1"/>
      <c r="J8" s="30"/>
      <c r="K8" s="29">
        <f t="shared" si="1"/>
        <v>1367</v>
      </c>
      <c r="L8" s="29">
        <f t="shared" si="1"/>
        <v>208.394</v>
      </c>
      <c r="M8" s="31">
        <f t="shared" si="2"/>
        <v>1.5244623262618873</v>
      </c>
    </row>
    <row r="9" spans="1:13" ht="12.75">
      <c r="A9" s="6" t="s">
        <v>6</v>
      </c>
      <c r="B9" s="1"/>
      <c r="C9" s="1"/>
      <c r="D9" s="30"/>
      <c r="E9" s="1">
        <v>54.19</v>
      </c>
      <c r="F9" s="1">
        <v>16.865</v>
      </c>
      <c r="G9" s="30">
        <f t="shared" si="0"/>
        <v>3.112197822476471</v>
      </c>
      <c r="H9" s="1"/>
      <c r="I9" s="1"/>
      <c r="J9" s="30"/>
      <c r="K9" s="29">
        <f t="shared" si="1"/>
        <v>54.19</v>
      </c>
      <c r="L9" s="29">
        <f t="shared" si="1"/>
        <v>16.865</v>
      </c>
      <c r="M9" s="31">
        <f t="shared" si="2"/>
        <v>3.112197822476471</v>
      </c>
    </row>
    <row r="10" spans="1:13" ht="12.75">
      <c r="A10" s="6" t="s">
        <v>14</v>
      </c>
      <c r="B10" s="1">
        <v>297.26</v>
      </c>
      <c r="C10" s="1">
        <v>48.549</v>
      </c>
      <c r="D10" s="30">
        <f aca="true" t="shared" si="3" ref="D10:D19">C10/B10*10</f>
        <v>1.6332167126421315</v>
      </c>
      <c r="E10" s="1">
        <v>61476.16</v>
      </c>
      <c r="F10" s="1">
        <v>4462.029</v>
      </c>
      <c r="G10" s="30">
        <f t="shared" si="0"/>
        <v>0.7258145271272637</v>
      </c>
      <c r="H10" s="1">
        <v>149086.85</v>
      </c>
      <c r="I10" s="1">
        <v>6192.765</v>
      </c>
      <c r="J10" s="30">
        <f>I10/H10*10</f>
        <v>0.41537969311176676</v>
      </c>
      <c r="K10" s="29">
        <f t="shared" si="1"/>
        <v>210860.27000000002</v>
      </c>
      <c r="L10" s="29">
        <f t="shared" si="1"/>
        <v>10703.343</v>
      </c>
      <c r="M10" s="31">
        <f t="shared" si="2"/>
        <v>0.5076035898085495</v>
      </c>
    </row>
    <row r="11" spans="1:13" ht="12.75">
      <c r="A11" s="6" t="s">
        <v>16</v>
      </c>
      <c r="B11" s="1">
        <v>107.49</v>
      </c>
      <c r="C11" s="1">
        <v>23.103</v>
      </c>
      <c r="D11" s="30">
        <f t="shared" si="3"/>
        <v>2.1493162154619037</v>
      </c>
      <c r="E11" s="1">
        <v>8.9</v>
      </c>
      <c r="F11" s="1">
        <v>9.452</v>
      </c>
      <c r="G11" s="30">
        <f t="shared" si="0"/>
        <v>10.620224719101124</v>
      </c>
      <c r="H11" s="1"/>
      <c r="I11" s="1"/>
      <c r="J11" s="30"/>
      <c r="K11" s="29">
        <f t="shared" si="1"/>
        <v>116.39</v>
      </c>
      <c r="L11" s="29">
        <f t="shared" si="1"/>
        <v>32.555</v>
      </c>
      <c r="M11" s="31">
        <f t="shared" si="2"/>
        <v>2.797061603230518</v>
      </c>
    </row>
    <row r="12" spans="1:13" ht="12.75">
      <c r="A12" s="6" t="s">
        <v>18</v>
      </c>
      <c r="B12" s="1">
        <v>9877.33</v>
      </c>
      <c r="C12" s="1">
        <v>1566.402</v>
      </c>
      <c r="D12" s="30">
        <f t="shared" si="3"/>
        <v>1.5858556917709543</v>
      </c>
      <c r="E12" s="1">
        <v>575.36</v>
      </c>
      <c r="F12" s="1">
        <v>122.202</v>
      </c>
      <c r="G12" s="30">
        <f t="shared" si="0"/>
        <v>2.123922413793103</v>
      </c>
      <c r="H12" s="1"/>
      <c r="I12" s="1"/>
      <c r="J12" s="30"/>
      <c r="K12" s="29">
        <f t="shared" si="1"/>
        <v>10452.69</v>
      </c>
      <c r="L12" s="29">
        <f t="shared" si="1"/>
        <v>1688.604</v>
      </c>
      <c r="M12" s="31">
        <f t="shared" si="2"/>
        <v>1.6154731461470684</v>
      </c>
    </row>
    <row r="13" spans="1:13" ht="12.75">
      <c r="A13" s="6" t="s">
        <v>20</v>
      </c>
      <c r="B13" s="1">
        <v>1870.4</v>
      </c>
      <c r="C13" s="1">
        <v>425.127</v>
      </c>
      <c r="D13" s="30">
        <f t="shared" si="3"/>
        <v>2.272920230966638</v>
      </c>
      <c r="E13" s="1">
        <v>361.09</v>
      </c>
      <c r="F13" s="1">
        <v>118.965</v>
      </c>
      <c r="G13" s="30">
        <f t="shared" si="0"/>
        <v>3.2946079924672524</v>
      </c>
      <c r="H13" s="1">
        <v>10790.91</v>
      </c>
      <c r="I13" s="1">
        <v>557.6</v>
      </c>
      <c r="J13" s="30">
        <f>I13/H13*10</f>
        <v>0.5167312117328381</v>
      </c>
      <c r="K13" s="29">
        <f t="shared" si="1"/>
        <v>13022.4</v>
      </c>
      <c r="L13" s="29">
        <f t="shared" si="1"/>
        <v>1101.692</v>
      </c>
      <c r="M13" s="31">
        <f t="shared" si="2"/>
        <v>0.8459976655608797</v>
      </c>
    </row>
    <row r="14" spans="1:13" ht="12.75">
      <c r="A14" s="6" t="s">
        <v>21</v>
      </c>
      <c r="B14" s="1">
        <v>134.88</v>
      </c>
      <c r="C14" s="1">
        <v>31.82</v>
      </c>
      <c r="D14" s="30">
        <f t="shared" si="3"/>
        <v>2.3591340450771057</v>
      </c>
      <c r="E14" s="1">
        <v>1310.78</v>
      </c>
      <c r="F14" s="1">
        <v>1000.614</v>
      </c>
      <c r="G14" s="30">
        <f t="shared" si="0"/>
        <v>7.63372953508598</v>
      </c>
      <c r="H14" s="1">
        <v>1637.9</v>
      </c>
      <c r="I14" s="1">
        <v>129.162</v>
      </c>
      <c r="J14" s="30">
        <f>I14/H14*10</f>
        <v>0.7885829415715245</v>
      </c>
      <c r="K14" s="29">
        <f t="shared" si="1"/>
        <v>3083.56</v>
      </c>
      <c r="L14" s="29">
        <f t="shared" si="1"/>
        <v>1161.596</v>
      </c>
      <c r="M14" s="31">
        <f t="shared" si="2"/>
        <v>3.7670614484556815</v>
      </c>
    </row>
    <row r="15" spans="1:13" ht="12.75">
      <c r="A15" s="6" t="s">
        <v>40</v>
      </c>
      <c r="B15" s="1">
        <v>71</v>
      </c>
      <c r="C15" s="1">
        <v>27.086</v>
      </c>
      <c r="D15" s="30">
        <f t="shared" si="3"/>
        <v>3.8149295774647882</v>
      </c>
      <c r="E15" s="1">
        <v>217.19</v>
      </c>
      <c r="F15" s="1">
        <v>51.878</v>
      </c>
      <c r="G15" s="30">
        <f t="shared" si="0"/>
        <v>2.3885998434550393</v>
      </c>
      <c r="H15" s="1">
        <v>481.19</v>
      </c>
      <c r="I15" s="1">
        <v>30.582</v>
      </c>
      <c r="J15" s="30">
        <f>I15/H15*10</f>
        <v>0.6355493671938319</v>
      </c>
      <c r="K15" s="29">
        <f t="shared" si="1"/>
        <v>769.38</v>
      </c>
      <c r="L15" s="29">
        <f t="shared" si="1"/>
        <v>109.54599999999999</v>
      </c>
      <c r="M15" s="31">
        <f t="shared" si="2"/>
        <v>1.4238217785749563</v>
      </c>
    </row>
    <row r="16" spans="1:13" ht="12.75">
      <c r="A16" s="6" t="s">
        <v>26</v>
      </c>
      <c r="B16" s="1">
        <v>4.41</v>
      </c>
      <c r="C16" s="3">
        <v>0.822</v>
      </c>
      <c r="D16" s="30">
        <f t="shared" si="3"/>
        <v>1.8639455782312924</v>
      </c>
      <c r="E16" s="1">
        <v>1125.91</v>
      </c>
      <c r="F16" s="1">
        <v>170.037</v>
      </c>
      <c r="G16" s="30">
        <f t="shared" si="0"/>
        <v>1.510218401115542</v>
      </c>
      <c r="H16" s="1"/>
      <c r="I16" s="1"/>
      <c r="J16" s="30"/>
      <c r="K16" s="29">
        <f t="shared" si="1"/>
        <v>1130.3200000000002</v>
      </c>
      <c r="L16" s="29">
        <f t="shared" si="1"/>
        <v>170.859</v>
      </c>
      <c r="M16" s="31">
        <f t="shared" si="2"/>
        <v>1.5115984853846698</v>
      </c>
    </row>
    <row r="17" spans="1:13" ht="12.75">
      <c r="A17" s="6" t="s">
        <v>44</v>
      </c>
      <c r="B17" s="1">
        <v>194.41</v>
      </c>
      <c r="C17" s="1">
        <v>28.617</v>
      </c>
      <c r="D17" s="30">
        <f t="shared" si="3"/>
        <v>1.4719921814721464</v>
      </c>
      <c r="E17" s="1">
        <v>18370.69</v>
      </c>
      <c r="F17" s="1">
        <v>2532.533</v>
      </c>
      <c r="G17" s="30">
        <f t="shared" si="0"/>
        <v>1.3785726066903312</v>
      </c>
      <c r="H17" s="1">
        <v>4886.75</v>
      </c>
      <c r="I17" s="1">
        <v>229.002</v>
      </c>
      <c r="J17" s="30">
        <f>I17/H17*10</f>
        <v>0.4686182022816801</v>
      </c>
      <c r="K17" s="29">
        <f t="shared" si="1"/>
        <v>23451.85</v>
      </c>
      <c r="L17" s="29">
        <f t="shared" si="1"/>
        <v>2790.152</v>
      </c>
      <c r="M17" s="31">
        <f t="shared" si="2"/>
        <v>1.1897364173828504</v>
      </c>
    </row>
    <row r="18" spans="1:13" ht="12.75">
      <c r="A18" s="6" t="s">
        <v>33</v>
      </c>
      <c r="B18" s="1">
        <v>3208.9</v>
      </c>
      <c r="C18" s="1">
        <v>525.619</v>
      </c>
      <c r="D18" s="30">
        <f t="shared" si="3"/>
        <v>1.6380036772725857</v>
      </c>
      <c r="E18" s="1">
        <v>551.52</v>
      </c>
      <c r="F18" s="1">
        <v>375.187</v>
      </c>
      <c r="G18" s="30">
        <f t="shared" si="0"/>
        <v>6.802781404119525</v>
      </c>
      <c r="H18" s="1">
        <v>233.75</v>
      </c>
      <c r="I18" s="1">
        <v>10.898</v>
      </c>
      <c r="J18" s="30">
        <f>I18/H18*10</f>
        <v>0.4662245989304813</v>
      </c>
      <c r="K18" s="29">
        <f t="shared" si="1"/>
        <v>3994.17</v>
      </c>
      <c r="L18" s="29">
        <f t="shared" si="1"/>
        <v>911.7040000000001</v>
      </c>
      <c r="M18" s="31">
        <f t="shared" si="2"/>
        <v>2.282586870363555</v>
      </c>
    </row>
    <row r="19" spans="1:13" ht="12.75">
      <c r="A19" s="6" t="s">
        <v>32</v>
      </c>
      <c r="B19" s="1">
        <v>906.51</v>
      </c>
      <c r="C19" s="1">
        <v>138.5</v>
      </c>
      <c r="D19" s="30">
        <f t="shared" si="3"/>
        <v>1.5278375307497987</v>
      </c>
      <c r="E19" s="1">
        <v>892.97</v>
      </c>
      <c r="F19" s="1">
        <v>148.041</v>
      </c>
      <c r="G19" s="30">
        <f t="shared" si="0"/>
        <v>1.6578496478045173</v>
      </c>
      <c r="H19" s="1">
        <v>34302.77</v>
      </c>
      <c r="I19" s="1">
        <v>1231.854</v>
      </c>
      <c r="J19" s="30">
        <f>I19/H19*10</f>
        <v>0.3591121066899262</v>
      </c>
      <c r="K19" s="29">
        <f t="shared" si="1"/>
        <v>36102.25</v>
      </c>
      <c r="L19" s="29">
        <f t="shared" si="1"/>
        <v>1518.395</v>
      </c>
      <c r="M19" s="31">
        <f t="shared" si="2"/>
        <v>0.4205818196926784</v>
      </c>
    </row>
    <row r="20" spans="1:13" ht="12.75">
      <c r="A20" s="6" t="s">
        <v>99</v>
      </c>
      <c r="B20" s="1"/>
      <c r="C20" s="1"/>
      <c r="D20" s="30"/>
      <c r="E20" s="1">
        <v>4.67</v>
      </c>
      <c r="F20" s="3">
        <v>0.738</v>
      </c>
      <c r="G20" s="30">
        <f t="shared" si="0"/>
        <v>1.5802997858672376</v>
      </c>
      <c r="H20" s="1"/>
      <c r="I20" s="1"/>
      <c r="J20" s="30"/>
      <c r="K20" s="29">
        <f t="shared" si="1"/>
        <v>4.67</v>
      </c>
      <c r="L20" s="29">
        <f t="shared" si="1"/>
        <v>0.738</v>
      </c>
      <c r="M20" s="31">
        <f t="shared" si="2"/>
        <v>1.5802997858672376</v>
      </c>
    </row>
    <row r="21" spans="1:13" ht="12.75">
      <c r="A21" s="6" t="s">
        <v>22</v>
      </c>
      <c r="B21" s="1">
        <v>1444.05</v>
      </c>
      <c r="C21" s="3">
        <v>239.247</v>
      </c>
      <c r="D21" s="30">
        <f>C21/B21*10</f>
        <v>1.6567778124026178</v>
      </c>
      <c r="E21" s="1">
        <v>70247.71</v>
      </c>
      <c r="F21" s="1">
        <v>9125.492</v>
      </c>
      <c r="G21" s="30">
        <f t="shared" si="0"/>
        <v>1.2990447660144366</v>
      </c>
      <c r="H21" s="1"/>
      <c r="I21" s="1"/>
      <c r="J21" s="30"/>
      <c r="K21" s="29">
        <f t="shared" si="1"/>
        <v>71691.76000000001</v>
      </c>
      <c r="L21" s="29">
        <f t="shared" si="1"/>
        <v>9364.739</v>
      </c>
      <c r="M21" s="31">
        <f t="shared" si="2"/>
        <v>1.3062503975352255</v>
      </c>
    </row>
    <row r="22" spans="1:13" ht="12.75">
      <c r="A22" s="6" t="s">
        <v>15</v>
      </c>
      <c r="B22" s="1">
        <v>237.08</v>
      </c>
      <c r="C22" s="1">
        <v>56.327</v>
      </c>
      <c r="D22" s="30">
        <f>C22/B22*10</f>
        <v>2.3758646870254765</v>
      </c>
      <c r="E22" s="1">
        <v>7291.92</v>
      </c>
      <c r="F22" s="1">
        <v>1113.656</v>
      </c>
      <c r="G22" s="30">
        <f t="shared" si="0"/>
        <v>1.527246596232542</v>
      </c>
      <c r="H22" s="1">
        <v>146606.09</v>
      </c>
      <c r="I22" s="1">
        <v>9768.441</v>
      </c>
      <c r="J22" s="30">
        <f>I22/H22*10</f>
        <v>0.6663052674005563</v>
      </c>
      <c r="K22" s="29">
        <f t="shared" si="1"/>
        <v>154135.09</v>
      </c>
      <c r="L22" s="29">
        <f t="shared" si="1"/>
        <v>10938.424</v>
      </c>
      <c r="M22" s="31">
        <f t="shared" si="2"/>
        <v>0.7096647492793497</v>
      </c>
    </row>
    <row r="23" spans="1:13" ht="12.75">
      <c r="A23" s="6" t="s">
        <v>28</v>
      </c>
      <c r="B23" s="1"/>
      <c r="C23" s="1"/>
      <c r="D23" s="30"/>
      <c r="E23" s="1">
        <v>128.07</v>
      </c>
      <c r="F23" s="3">
        <v>25.098</v>
      </c>
      <c r="G23" s="30">
        <f t="shared" si="0"/>
        <v>1.9597095338486765</v>
      </c>
      <c r="H23" s="1">
        <v>11611.16</v>
      </c>
      <c r="I23" s="1">
        <v>591.449</v>
      </c>
      <c r="J23" s="30">
        <f>I23/H23*10</f>
        <v>0.5093797691186754</v>
      </c>
      <c r="K23" s="29">
        <f t="shared" si="1"/>
        <v>11739.23</v>
      </c>
      <c r="L23" s="29">
        <f t="shared" si="1"/>
        <v>616.5469999999999</v>
      </c>
      <c r="M23" s="31">
        <f t="shared" si="2"/>
        <v>0.5252022492105529</v>
      </c>
    </row>
    <row r="24" spans="1:13" ht="12.75">
      <c r="A24" s="6" t="s">
        <v>45</v>
      </c>
      <c r="B24" s="1">
        <v>295.73</v>
      </c>
      <c r="C24" s="1">
        <v>39.166</v>
      </c>
      <c r="D24" s="30">
        <f>C24/B24*10</f>
        <v>1.3243837284009061</v>
      </c>
      <c r="E24" s="1">
        <v>1703.62</v>
      </c>
      <c r="F24" s="1">
        <v>283.679</v>
      </c>
      <c r="G24" s="30">
        <f t="shared" si="0"/>
        <v>1.6651542010542255</v>
      </c>
      <c r="H24" s="1">
        <v>3094.63</v>
      </c>
      <c r="I24" s="1">
        <v>88.861</v>
      </c>
      <c r="J24" s="30">
        <f>I24/H24*10</f>
        <v>0.2871457977205676</v>
      </c>
      <c r="K24" s="29">
        <f t="shared" si="1"/>
        <v>5093.98</v>
      </c>
      <c r="L24" s="29">
        <f t="shared" si="1"/>
        <v>411.70599999999996</v>
      </c>
      <c r="M24" s="31">
        <f t="shared" si="2"/>
        <v>0.8082206840231019</v>
      </c>
    </row>
    <row r="25" spans="1:13" ht="12.75">
      <c r="A25" s="6" t="s">
        <v>19</v>
      </c>
      <c r="B25" s="1"/>
      <c r="C25" s="1"/>
      <c r="D25" s="30"/>
      <c r="E25" s="1">
        <v>285.98</v>
      </c>
      <c r="F25" s="1">
        <v>612.836</v>
      </c>
      <c r="G25" s="30">
        <f t="shared" si="0"/>
        <v>21.42933072242814</v>
      </c>
      <c r="H25" s="1"/>
      <c r="I25" s="1"/>
      <c r="J25" s="30"/>
      <c r="K25" s="29">
        <f t="shared" si="1"/>
        <v>285.98</v>
      </c>
      <c r="L25" s="29">
        <f t="shared" si="1"/>
        <v>612.836</v>
      </c>
      <c r="M25" s="31">
        <f t="shared" si="2"/>
        <v>21.42933072242814</v>
      </c>
    </row>
    <row r="26" spans="1:13" ht="12.75">
      <c r="A26" s="6" t="s">
        <v>47</v>
      </c>
      <c r="B26" s="1">
        <v>17261.74</v>
      </c>
      <c r="C26" s="1">
        <v>3563.908</v>
      </c>
      <c r="D26" s="30">
        <f>C26/B26*10</f>
        <v>2.064628478936654</v>
      </c>
      <c r="E26" s="3">
        <v>1778.61</v>
      </c>
      <c r="F26" s="3">
        <v>411.446</v>
      </c>
      <c r="G26" s="30">
        <f t="shared" si="0"/>
        <v>2.3133008360461265</v>
      </c>
      <c r="H26" s="1"/>
      <c r="I26" s="1"/>
      <c r="J26" s="30"/>
      <c r="K26" s="29">
        <f t="shared" si="1"/>
        <v>19040.350000000002</v>
      </c>
      <c r="L26" s="29">
        <f t="shared" si="1"/>
        <v>3975.354</v>
      </c>
      <c r="M26" s="31">
        <f t="shared" si="2"/>
        <v>2.08785762866754</v>
      </c>
    </row>
    <row r="27" spans="1:13" ht="12.75">
      <c r="A27" s="6" t="s">
        <v>50</v>
      </c>
      <c r="B27" s="1">
        <v>136.51</v>
      </c>
      <c r="C27" s="1">
        <v>20.524</v>
      </c>
      <c r="D27" s="30">
        <f>C27/B27*10</f>
        <v>1.503479598564208</v>
      </c>
      <c r="E27" s="3">
        <v>59949.4</v>
      </c>
      <c r="F27" s="3">
        <v>3922.421</v>
      </c>
      <c r="G27" s="30">
        <f t="shared" si="0"/>
        <v>0.6542886167334451</v>
      </c>
      <c r="H27" s="1">
        <v>34025.25</v>
      </c>
      <c r="I27" s="1">
        <v>1182.227</v>
      </c>
      <c r="J27" s="30">
        <f>I27/H27*10</f>
        <v>0.3474557865114878</v>
      </c>
      <c r="K27" s="29">
        <f t="shared" si="1"/>
        <v>94111.16</v>
      </c>
      <c r="L27" s="29">
        <f t="shared" si="1"/>
        <v>5125.172</v>
      </c>
      <c r="M27" s="31">
        <f t="shared" si="2"/>
        <v>0.5445870606631562</v>
      </c>
    </row>
    <row r="28" spans="1:13" ht="13.5" thickBot="1">
      <c r="A28" s="8" t="s">
        <v>49</v>
      </c>
      <c r="B28" s="9"/>
      <c r="C28" s="9"/>
      <c r="D28" s="36"/>
      <c r="E28" s="9">
        <v>9745.08</v>
      </c>
      <c r="F28" s="9">
        <v>389.328</v>
      </c>
      <c r="G28" s="36">
        <f t="shared" si="0"/>
        <v>0.3995123693186715</v>
      </c>
      <c r="H28" s="9"/>
      <c r="I28" s="9"/>
      <c r="J28" s="36"/>
      <c r="K28" s="35">
        <f t="shared" si="1"/>
        <v>9745.08</v>
      </c>
      <c r="L28" s="35">
        <f t="shared" si="1"/>
        <v>389.328</v>
      </c>
      <c r="M28" s="37">
        <f t="shared" si="2"/>
        <v>0.3995123693186715</v>
      </c>
    </row>
    <row r="29" spans="1:13" s="21" customFormat="1" ht="12.75">
      <c r="A29" s="14" t="s">
        <v>68</v>
      </c>
      <c r="B29" s="25">
        <v>542.49</v>
      </c>
      <c r="C29" s="25">
        <v>76.106</v>
      </c>
      <c r="D29" s="26">
        <f>C29/B29*10</f>
        <v>1.4029014359711698</v>
      </c>
      <c r="E29" s="118">
        <v>18398.58</v>
      </c>
      <c r="F29" s="118">
        <v>2258.004</v>
      </c>
      <c r="G29" s="26">
        <f t="shared" si="0"/>
        <v>1.2272708002465407</v>
      </c>
      <c r="H29" s="25">
        <v>1159.38</v>
      </c>
      <c r="I29" s="25">
        <v>55.171</v>
      </c>
      <c r="J29" s="26">
        <f>I29/H29*10</f>
        <v>0.4758664113577946</v>
      </c>
      <c r="K29" s="25">
        <f t="shared" si="1"/>
        <v>20100.450000000004</v>
      </c>
      <c r="L29" s="25">
        <f t="shared" si="1"/>
        <v>2389.2809999999995</v>
      </c>
      <c r="M29" s="27">
        <f t="shared" si="2"/>
        <v>1.188670402901427</v>
      </c>
    </row>
    <row r="30" spans="1:13" ht="12.75">
      <c r="A30" s="6" t="s">
        <v>100</v>
      </c>
      <c r="B30" s="1"/>
      <c r="C30" s="1"/>
      <c r="D30" s="30"/>
      <c r="E30" s="3">
        <v>2.05</v>
      </c>
      <c r="F30" s="3">
        <v>1.138</v>
      </c>
      <c r="G30" s="30">
        <f t="shared" si="0"/>
        <v>5.551219512195122</v>
      </c>
      <c r="H30" s="1"/>
      <c r="I30" s="1"/>
      <c r="J30" s="30"/>
      <c r="K30" s="29">
        <f t="shared" si="1"/>
        <v>2.05</v>
      </c>
      <c r="L30" s="29">
        <f t="shared" si="1"/>
        <v>1.138</v>
      </c>
      <c r="M30" s="31">
        <f t="shared" si="2"/>
        <v>5.551219512195122</v>
      </c>
    </row>
    <row r="31" spans="1:13" ht="12.75">
      <c r="A31" s="6" t="s">
        <v>8</v>
      </c>
      <c r="B31" s="1"/>
      <c r="C31" s="3"/>
      <c r="D31" s="30"/>
      <c r="E31" s="1">
        <v>1022.01</v>
      </c>
      <c r="F31" s="1">
        <v>143.847</v>
      </c>
      <c r="G31" s="30">
        <f t="shared" si="0"/>
        <v>1.4074911204391347</v>
      </c>
      <c r="H31" s="1"/>
      <c r="I31" s="1"/>
      <c r="J31" s="30"/>
      <c r="K31" s="29">
        <f t="shared" si="1"/>
        <v>1022.01</v>
      </c>
      <c r="L31" s="29">
        <f t="shared" si="1"/>
        <v>143.847</v>
      </c>
      <c r="M31" s="31">
        <f t="shared" si="2"/>
        <v>1.4074911204391347</v>
      </c>
    </row>
    <row r="32" spans="1:13" s="21" customFormat="1" ht="12.75">
      <c r="A32" s="6" t="s">
        <v>101</v>
      </c>
      <c r="B32" s="1"/>
      <c r="C32" s="1"/>
      <c r="D32" s="30"/>
      <c r="E32" s="3">
        <v>0.6</v>
      </c>
      <c r="F32" s="3">
        <v>0.506</v>
      </c>
      <c r="G32" s="30">
        <f t="shared" si="0"/>
        <v>8.433333333333334</v>
      </c>
      <c r="H32" s="1"/>
      <c r="I32" s="1"/>
      <c r="J32" s="30"/>
      <c r="K32" s="29">
        <f t="shared" si="1"/>
        <v>0.6</v>
      </c>
      <c r="L32" s="29">
        <f t="shared" si="1"/>
        <v>0.506</v>
      </c>
      <c r="M32" s="31">
        <f t="shared" si="2"/>
        <v>8.433333333333334</v>
      </c>
    </row>
    <row r="33" spans="1:13" ht="12.75">
      <c r="A33" s="6" t="s">
        <v>34</v>
      </c>
      <c r="B33" s="1"/>
      <c r="C33" s="3"/>
      <c r="D33" s="30"/>
      <c r="E33" s="3">
        <v>2.07</v>
      </c>
      <c r="F33" s="3">
        <v>1.098</v>
      </c>
      <c r="G33" s="30">
        <f t="shared" si="0"/>
        <v>5.304347826086957</v>
      </c>
      <c r="H33" s="1"/>
      <c r="I33" s="1"/>
      <c r="J33" s="30"/>
      <c r="K33" s="29">
        <f t="shared" si="1"/>
        <v>2.07</v>
      </c>
      <c r="L33" s="29">
        <f t="shared" si="1"/>
        <v>1.098</v>
      </c>
      <c r="M33" s="31">
        <f t="shared" si="2"/>
        <v>5.304347826086957</v>
      </c>
    </row>
    <row r="34" spans="1:13" ht="12.75">
      <c r="A34" s="6" t="s">
        <v>46</v>
      </c>
      <c r="B34" s="1">
        <v>542.49</v>
      </c>
      <c r="C34" s="1">
        <v>76.106</v>
      </c>
      <c r="D34" s="30">
        <f>C34/B34*10</f>
        <v>1.4029014359711698</v>
      </c>
      <c r="E34" s="3">
        <v>17033.87</v>
      </c>
      <c r="F34" s="3">
        <v>2018.189</v>
      </c>
      <c r="G34" s="30">
        <f t="shared" si="0"/>
        <v>1.184809441424644</v>
      </c>
      <c r="H34" s="1">
        <v>1159.38</v>
      </c>
      <c r="I34" s="1">
        <v>55.171</v>
      </c>
      <c r="J34" s="30">
        <f>I34/H34*10</f>
        <v>0.4758664113577946</v>
      </c>
      <c r="K34" s="29">
        <f t="shared" si="1"/>
        <v>18735.74</v>
      </c>
      <c r="L34" s="29">
        <f t="shared" si="1"/>
        <v>2149.466</v>
      </c>
      <c r="M34" s="31">
        <f t="shared" si="2"/>
        <v>1.1472543918734994</v>
      </c>
    </row>
    <row r="35" spans="1:13" ht="13.5" thickBot="1">
      <c r="A35" s="8" t="s">
        <v>56</v>
      </c>
      <c r="B35" s="9"/>
      <c r="C35" s="9"/>
      <c r="D35" s="36"/>
      <c r="E35" s="9">
        <v>337.98</v>
      </c>
      <c r="F35" s="9">
        <v>93.226</v>
      </c>
      <c r="G35" s="36">
        <f t="shared" si="0"/>
        <v>2.7583288952008993</v>
      </c>
      <c r="H35" s="9"/>
      <c r="I35" s="9"/>
      <c r="J35" s="36"/>
      <c r="K35" s="35">
        <f t="shared" si="1"/>
        <v>337.98</v>
      </c>
      <c r="L35" s="35">
        <f t="shared" si="1"/>
        <v>93.226</v>
      </c>
      <c r="M35" s="37">
        <f t="shared" si="2"/>
        <v>2.7583288952008993</v>
      </c>
    </row>
    <row r="36" spans="1:13" s="21" customFormat="1" ht="12.75">
      <c r="A36" s="14" t="s">
        <v>102</v>
      </c>
      <c r="B36" s="25">
        <v>556.83</v>
      </c>
      <c r="C36" s="25">
        <v>109.364</v>
      </c>
      <c r="D36" s="26">
        <f>C36/B36*10</f>
        <v>1.9640464773808883</v>
      </c>
      <c r="E36" s="25">
        <v>2376.16</v>
      </c>
      <c r="F36" s="25">
        <v>742.991</v>
      </c>
      <c r="G36" s="26">
        <f t="shared" si="0"/>
        <v>3.1268559356272307</v>
      </c>
      <c r="H36" s="25">
        <v>7257.56</v>
      </c>
      <c r="I36" s="25">
        <v>446.776</v>
      </c>
      <c r="J36" s="26">
        <f>I36/H36*10</f>
        <v>0.6156008355425239</v>
      </c>
      <c r="K36" s="25">
        <f t="shared" si="1"/>
        <v>10190.55</v>
      </c>
      <c r="L36" s="25">
        <f t="shared" si="1"/>
        <v>1299.131</v>
      </c>
      <c r="M36" s="27">
        <f t="shared" si="2"/>
        <v>1.2748389439235372</v>
      </c>
    </row>
    <row r="37" spans="1:13" ht="12.75">
      <c r="A37" s="6" t="s">
        <v>0</v>
      </c>
      <c r="B37" s="1">
        <v>9.76</v>
      </c>
      <c r="C37" s="3">
        <v>4.268</v>
      </c>
      <c r="D37" s="30">
        <f>C37/B37*10</f>
        <v>4.372950819672131</v>
      </c>
      <c r="E37" s="1">
        <v>143.69</v>
      </c>
      <c r="F37" s="1">
        <v>24.415</v>
      </c>
      <c r="G37" s="30">
        <f t="shared" si="0"/>
        <v>1.69914399053518</v>
      </c>
      <c r="H37" s="1"/>
      <c r="I37" s="1"/>
      <c r="J37" s="30"/>
      <c r="K37" s="29">
        <f aca="true" t="shared" si="4" ref="K37:L58">B37+E37+H37</f>
        <v>153.45</v>
      </c>
      <c r="L37" s="29">
        <f t="shared" si="4"/>
        <v>28.683</v>
      </c>
      <c r="M37" s="31">
        <f t="shared" si="2"/>
        <v>1.869208211143695</v>
      </c>
    </row>
    <row r="38" spans="1:13" s="21" customFormat="1" ht="12.75">
      <c r="A38" s="6" t="s">
        <v>4</v>
      </c>
      <c r="B38" s="1"/>
      <c r="C38" s="1"/>
      <c r="D38" s="30"/>
      <c r="E38" s="3">
        <v>1.08</v>
      </c>
      <c r="F38" s="3">
        <v>0.566</v>
      </c>
      <c r="G38" s="30">
        <f t="shared" si="0"/>
        <v>5.2407407407407405</v>
      </c>
      <c r="H38" s="1"/>
      <c r="I38" s="1"/>
      <c r="J38" s="30"/>
      <c r="K38" s="29">
        <f t="shared" si="4"/>
        <v>1.08</v>
      </c>
      <c r="L38" s="29">
        <f t="shared" si="4"/>
        <v>0.566</v>
      </c>
      <c r="M38" s="31">
        <f t="shared" si="2"/>
        <v>5.2407407407407405</v>
      </c>
    </row>
    <row r="39" spans="1:13" ht="12.75">
      <c r="A39" s="6" t="s">
        <v>25</v>
      </c>
      <c r="B39" s="1"/>
      <c r="C39" s="1"/>
      <c r="D39" s="30"/>
      <c r="E39" s="1">
        <v>205.57</v>
      </c>
      <c r="F39" s="1">
        <v>37.368</v>
      </c>
      <c r="G39" s="30">
        <f t="shared" si="0"/>
        <v>1.8177749671644696</v>
      </c>
      <c r="H39" s="1"/>
      <c r="I39" s="1"/>
      <c r="J39" s="30"/>
      <c r="K39" s="29">
        <f t="shared" si="4"/>
        <v>205.57</v>
      </c>
      <c r="L39" s="29">
        <f t="shared" si="4"/>
        <v>37.368</v>
      </c>
      <c r="M39" s="31">
        <f t="shared" si="2"/>
        <v>1.8177749671644696</v>
      </c>
    </row>
    <row r="40" spans="1:13" ht="12.75">
      <c r="A40" s="6" t="s">
        <v>103</v>
      </c>
      <c r="B40" s="1">
        <v>21.6</v>
      </c>
      <c r="C40" s="3">
        <v>4.074</v>
      </c>
      <c r="D40" s="30">
        <f>C40/B40*10</f>
        <v>1.8861111111111108</v>
      </c>
      <c r="E40" s="1"/>
      <c r="F40" s="1"/>
      <c r="G40" s="30"/>
      <c r="H40" s="1"/>
      <c r="I40" s="1"/>
      <c r="J40" s="30"/>
      <c r="K40" s="29">
        <f t="shared" si="4"/>
        <v>21.6</v>
      </c>
      <c r="L40" s="29">
        <f t="shared" si="4"/>
        <v>4.074</v>
      </c>
      <c r="M40" s="31">
        <f t="shared" si="2"/>
        <v>1.8861111111111108</v>
      </c>
    </row>
    <row r="41" spans="1:13" ht="12.75">
      <c r="A41" s="6" t="s">
        <v>36</v>
      </c>
      <c r="B41" s="1"/>
      <c r="C41" s="1"/>
      <c r="D41" s="30"/>
      <c r="E41" s="3">
        <v>1.13</v>
      </c>
      <c r="F41" s="3">
        <v>1.146</v>
      </c>
      <c r="G41" s="30">
        <f aca="true" t="shared" si="5" ref="G41:G76">F41/E41*10</f>
        <v>10.141592920353983</v>
      </c>
      <c r="H41" s="1"/>
      <c r="I41" s="1"/>
      <c r="J41" s="30"/>
      <c r="K41" s="29">
        <f t="shared" si="4"/>
        <v>1.13</v>
      </c>
      <c r="L41" s="29">
        <f t="shared" si="4"/>
        <v>1.146</v>
      </c>
      <c r="M41" s="31">
        <f t="shared" si="2"/>
        <v>10.141592920353983</v>
      </c>
    </row>
    <row r="42" spans="1:13" ht="12.75">
      <c r="A42" s="6" t="s">
        <v>41</v>
      </c>
      <c r="B42" s="1">
        <v>270.99</v>
      </c>
      <c r="C42" s="1">
        <v>49.543</v>
      </c>
      <c r="D42" s="30">
        <f>C42/B42*10</f>
        <v>1.8282224436326064</v>
      </c>
      <c r="E42" s="1">
        <v>1129.63</v>
      </c>
      <c r="F42" s="1">
        <v>295.212</v>
      </c>
      <c r="G42" s="30">
        <f t="shared" si="5"/>
        <v>2.613351274311057</v>
      </c>
      <c r="H42" s="1"/>
      <c r="I42" s="1"/>
      <c r="J42" s="30"/>
      <c r="K42" s="29">
        <f t="shared" si="4"/>
        <v>1400.6200000000001</v>
      </c>
      <c r="L42" s="29">
        <f t="shared" si="4"/>
        <v>344.755</v>
      </c>
      <c r="M42" s="31">
        <f t="shared" si="2"/>
        <v>2.46144564549985</v>
      </c>
    </row>
    <row r="43" spans="1:13" ht="12.75">
      <c r="A43" s="6" t="s">
        <v>11</v>
      </c>
      <c r="B43" s="1">
        <v>80.33</v>
      </c>
      <c r="C43" s="1">
        <v>23.771</v>
      </c>
      <c r="D43" s="30">
        <f>C43/B43*10</f>
        <v>2.9591684302253207</v>
      </c>
      <c r="E43" s="1">
        <v>475.91</v>
      </c>
      <c r="F43" s="1">
        <v>304.728</v>
      </c>
      <c r="G43" s="30">
        <f t="shared" si="5"/>
        <v>6.403059401987771</v>
      </c>
      <c r="H43" s="1">
        <v>6946.03</v>
      </c>
      <c r="I43" s="1">
        <v>436.983</v>
      </c>
      <c r="J43" s="30">
        <f>I43/H43*10</f>
        <v>0.62911188117529</v>
      </c>
      <c r="K43" s="29">
        <f t="shared" si="4"/>
        <v>7502.2699999999995</v>
      </c>
      <c r="L43" s="29">
        <f t="shared" si="4"/>
        <v>765.482</v>
      </c>
      <c r="M43" s="31">
        <f t="shared" si="2"/>
        <v>1.0203338456227249</v>
      </c>
    </row>
    <row r="44" spans="1:13" ht="12.75">
      <c r="A44" s="6" t="s">
        <v>59</v>
      </c>
      <c r="B44" s="1">
        <v>173.7</v>
      </c>
      <c r="C44" s="1">
        <v>27.618</v>
      </c>
      <c r="D44" s="30">
        <f>C44/B44*10</f>
        <v>1.5899827288428325</v>
      </c>
      <c r="E44" s="1">
        <v>418.05</v>
      </c>
      <c r="F44" s="1">
        <v>78.867</v>
      </c>
      <c r="G44" s="30">
        <f t="shared" si="5"/>
        <v>1.8865446716899892</v>
      </c>
      <c r="H44" s="1">
        <v>311.4</v>
      </c>
      <c r="I44" s="1">
        <v>9.777</v>
      </c>
      <c r="J44" s="30">
        <f>I44/H44*10</f>
        <v>0.31396917148362236</v>
      </c>
      <c r="K44" s="29">
        <f t="shared" si="4"/>
        <v>903.15</v>
      </c>
      <c r="L44" s="29">
        <f t="shared" si="4"/>
        <v>116.262</v>
      </c>
      <c r="M44" s="31">
        <f t="shared" si="2"/>
        <v>1.2872944693572497</v>
      </c>
    </row>
    <row r="45" spans="1:13" ht="13.5" thickBot="1">
      <c r="A45" s="8" t="s">
        <v>54</v>
      </c>
      <c r="B45" s="9"/>
      <c r="C45" s="9"/>
      <c r="D45" s="36"/>
      <c r="E45" s="139">
        <v>1.07</v>
      </c>
      <c r="F45" s="139">
        <v>0.678</v>
      </c>
      <c r="G45" s="36">
        <f t="shared" si="5"/>
        <v>6.336448598130842</v>
      </c>
      <c r="H45" s="9"/>
      <c r="I45" s="9"/>
      <c r="J45" s="36"/>
      <c r="K45" s="35">
        <f t="shared" si="4"/>
        <v>1.07</v>
      </c>
      <c r="L45" s="35">
        <f t="shared" si="4"/>
        <v>0.678</v>
      </c>
      <c r="M45" s="37">
        <f t="shared" si="2"/>
        <v>6.336448598130842</v>
      </c>
    </row>
    <row r="46" spans="1:13" s="21" customFormat="1" ht="12.75">
      <c r="A46" s="14" t="s">
        <v>64</v>
      </c>
      <c r="B46" s="25">
        <v>1952.18</v>
      </c>
      <c r="C46" s="25">
        <v>301.992</v>
      </c>
      <c r="D46" s="26">
        <f>C46/B46*10</f>
        <v>1.546947515085699</v>
      </c>
      <c r="E46" s="25">
        <v>4873.99</v>
      </c>
      <c r="F46" s="25">
        <v>1825.281</v>
      </c>
      <c r="G46" s="26">
        <f t="shared" si="5"/>
        <v>3.7449420290152426</v>
      </c>
      <c r="H46" s="25">
        <v>3790.32</v>
      </c>
      <c r="I46" s="25">
        <v>355.042</v>
      </c>
      <c r="J46" s="26">
        <f>I46/H46*10</f>
        <v>0.9367071909495767</v>
      </c>
      <c r="K46" s="25">
        <f t="shared" si="4"/>
        <v>10616.49</v>
      </c>
      <c r="L46" s="25">
        <f t="shared" si="4"/>
        <v>2482.315</v>
      </c>
      <c r="M46" s="27">
        <f t="shared" si="2"/>
        <v>2.3381692065833435</v>
      </c>
    </row>
    <row r="47" spans="1:13" s="21" customFormat="1" ht="12.75">
      <c r="A47" s="6" t="s">
        <v>24</v>
      </c>
      <c r="B47" s="140">
        <v>7.48</v>
      </c>
      <c r="C47" s="140">
        <v>7.874</v>
      </c>
      <c r="D47" s="30">
        <f>C47/B47*10</f>
        <v>10.526737967914437</v>
      </c>
      <c r="E47" s="140">
        <v>642.47</v>
      </c>
      <c r="F47" s="140">
        <v>205.241</v>
      </c>
      <c r="G47" s="30">
        <f t="shared" si="5"/>
        <v>3.194561613771849</v>
      </c>
      <c r="H47" s="141">
        <v>1.77</v>
      </c>
      <c r="I47" s="141">
        <v>1.032</v>
      </c>
      <c r="J47" s="30">
        <f>I47/H47*10</f>
        <v>5.830508474576272</v>
      </c>
      <c r="K47" s="29">
        <f t="shared" si="4"/>
        <v>651.72</v>
      </c>
      <c r="L47" s="29">
        <f t="shared" si="4"/>
        <v>214.14700000000002</v>
      </c>
      <c r="M47" s="31">
        <f t="shared" si="2"/>
        <v>3.2858743018474197</v>
      </c>
    </row>
    <row r="48" spans="1:13" ht="12.75">
      <c r="A48" s="6" t="s">
        <v>89</v>
      </c>
      <c r="B48" s="142"/>
      <c r="C48" s="142"/>
      <c r="D48" s="30"/>
      <c r="E48" s="141">
        <v>1.42</v>
      </c>
      <c r="F48" s="141">
        <v>0.186</v>
      </c>
      <c r="G48" s="30">
        <f t="shared" si="5"/>
        <v>1.3098591549295775</v>
      </c>
      <c r="H48" s="142"/>
      <c r="I48" s="142"/>
      <c r="J48" s="30"/>
      <c r="K48" s="29">
        <f t="shared" si="4"/>
        <v>1.42</v>
      </c>
      <c r="L48" s="29">
        <f t="shared" si="4"/>
        <v>0.186</v>
      </c>
      <c r="M48" s="31">
        <f t="shared" si="2"/>
        <v>1.3098591549295775</v>
      </c>
    </row>
    <row r="49" spans="1:13" s="21" customFormat="1" ht="12.75">
      <c r="A49" s="6" t="s">
        <v>29</v>
      </c>
      <c r="B49" s="140">
        <v>17.55</v>
      </c>
      <c r="C49" s="140">
        <v>3.996</v>
      </c>
      <c r="D49" s="30">
        <f>C49/B49*10</f>
        <v>2.276923076923077</v>
      </c>
      <c r="E49" s="140">
        <v>672.55</v>
      </c>
      <c r="F49" s="140">
        <v>289.193</v>
      </c>
      <c r="G49" s="30">
        <f t="shared" si="5"/>
        <v>4.299947959259534</v>
      </c>
      <c r="H49" s="140">
        <v>2675.16</v>
      </c>
      <c r="I49" s="140">
        <v>222.619</v>
      </c>
      <c r="J49" s="30">
        <f>I49/H49*10</f>
        <v>0.8321707860464421</v>
      </c>
      <c r="K49" s="29">
        <f t="shared" si="4"/>
        <v>3365.2599999999998</v>
      </c>
      <c r="L49" s="29">
        <f t="shared" si="4"/>
        <v>515.808</v>
      </c>
      <c r="M49" s="31">
        <f t="shared" si="2"/>
        <v>1.5327433838692999</v>
      </c>
    </row>
    <row r="50" spans="1:13" ht="12.75">
      <c r="A50" s="6" t="s">
        <v>13</v>
      </c>
      <c r="B50" s="142"/>
      <c r="C50" s="142"/>
      <c r="D50" s="30"/>
      <c r="E50" s="140">
        <v>3004.17</v>
      </c>
      <c r="F50" s="140">
        <v>1207.309</v>
      </c>
      <c r="G50" s="30">
        <f t="shared" si="5"/>
        <v>4.018777232979492</v>
      </c>
      <c r="H50" s="140">
        <v>595.95</v>
      </c>
      <c r="I50" s="140">
        <v>90.936</v>
      </c>
      <c r="J50" s="30">
        <f>I50/H50*10</f>
        <v>1.5258998238107224</v>
      </c>
      <c r="K50" s="29">
        <f t="shared" si="4"/>
        <v>3600.12</v>
      </c>
      <c r="L50" s="29">
        <f t="shared" si="4"/>
        <v>1298.245</v>
      </c>
      <c r="M50" s="31">
        <f t="shared" si="2"/>
        <v>3.6061159072475357</v>
      </c>
    </row>
    <row r="51" spans="1:13" ht="12.75">
      <c r="A51" s="6" t="s">
        <v>30</v>
      </c>
      <c r="B51" s="141">
        <v>0.36</v>
      </c>
      <c r="C51" s="141">
        <v>0.139</v>
      </c>
      <c r="D51" s="30">
        <f>C51/B51*10</f>
        <v>3.8611111111111116</v>
      </c>
      <c r="E51" s="141">
        <v>3.14</v>
      </c>
      <c r="F51" s="141">
        <v>4.739</v>
      </c>
      <c r="G51" s="30">
        <f t="shared" si="5"/>
        <v>15.092356687898087</v>
      </c>
      <c r="H51" s="140">
        <v>477.12</v>
      </c>
      <c r="I51" s="140">
        <v>38.17</v>
      </c>
      <c r="J51" s="30">
        <f>I51/H51*10</f>
        <v>0.8000083836351441</v>
      </c>
      <c r="K51" s="29">
        <f t="shared" si="4"/>
        <v>480.62</v>
      </c>
      <c r="L51" s="29">
        <f t="shared" si="4"/>
        <v>43.048</v>
      </c>
      <c r="M51" s="31">
        <f t="shared" si="2"/>
        <v>0.8956764179601349</v>
      </c>
    </row>
    <row r="52" spans="1:13" ht="12.75">
      <c r="A52" s="6" t="s">
        <v>107</v>
      </c>
      <c r="B52" s="142"/>
      <c r="C52" s="142"/>
      <c r="D52" s="30"/>
      <c r="E52" s="141">
        <v>0.63</v>
      </c>
      <c r="F52" s="141">
        <v>0.494</v>
      </c>
      <c r="G52" s="30">
        <f t="shared" si="5"/>
        <v>7.841269841269841</v>
      </c>
      <c r="H52" s="142"/>
      <c r="I52" s="142"/>
      <c r="J52" s="30"/>
      <c r="K52" s="29">
        <f t="shared" si="4"/>
        <v>0.63</v>
      </c>
      <c r="L52" s="29">
        <f t="shared" si="4"/>
        <v>0.494</v>
      </c>
      <c r="M52" s="31">
        <f t="shared" si="2"/>
        <v>7.841269841269841</v>
      </c>
    </row>
    <row r="53" spans="1:13" s="21" customFormat="1" ht="12.75">
      <c r="A53" s="6" t="s">
        <v>92</v>
      </c>
      <c r="B53" s="140">
        <v>172.08</v>
      </c>
      <c r="C53" s="140">
        <v>26.798</v>
      </c>
      <c r="D53" s="30">
        <f>C53/B53*10</f>
        <v>1.557298930729893</v>
      </c>
      <c r="E53" s="140">
        <v>338.97</v>
      </c>
      <c r="F53" s="140">
        <v>42.041</v>
      </c>
      <c r="G53" s="30">
        <f t="shared" si="5"/>
        <v>1.2402572499041211</v>
      </c>
      <c r="H53" s="142"/>
      <c r="I53" s="142"/>
      <c r="J53" s="30"/>
      <c r="K53" s="29">
        <f t="shared" si="4"/>
        <v>511.05000000000007</v>
      </c>
      <c r="L53" s="29">
        <f t="shared" si="4"/>
        <v>68.839</v>
      </c>
      <c r="M53" s="31">
        <f t="shared" si="2"/>
        <v>1.3470110556696993</v>
      </c>
    </row>
    <row r="54" spans="1:13" ht="12.75">
      <c r="A54" s="6" t="s">
        <v>93</v>
      </c>
      <c r="B54" s="142"/>
      <c r="C54" s="142"/>
      <c r="D54" s="30"/>
      <c r="E54" s="141">
        <v>2.25</v>
      </c>
      <c r="F54" s="141">
        <v>1.364</v>
      </c>
      <c r="G54" s="30">
        <f t="shared" si="5"/>
        <v>6.062222222222222</v>
      </c>
      <c r="H54" s="142"/>
      <c r="I54" s="142"/>
      <c r="J54" s="30"/>
      <c r="K54" s="29">
        <f t="shared" si="4"/>
        <v>2.25</v>
      </c>
      <c r="L54" s="29">
        <f t="shared" si="4"/>
        <v>1.364</v>
      </c>
      <c r="M54" s="31">
        <f t="shared" si="2"/>
        <v>6.062222222222222</v>
      </c>
    </row>
    <row r="55" spans="1:13" ht="12.75">
      <c r="A55" s="6" t="s">
        <v>52</v>
      </c>
      <c r="B55" s="142"/>
      <c r="C55" s="142"/>
      <c r="D55" s="30"/>
      <c r="E55" s="141">
        <v>0.9</v>
      </c>
      <c r="F55" s="141">
        <v>0.563</v>
      </c>
      <c r="G55" s="30">
        <f t="shared" si="5"/>
        <v>6.2555555555555555</v>
      </c>
      <c r="H55" s="142"/>
      <c r="I55" s="142"/>
      <c r="J55" s="30"/>
      <c r="K55" s="29">
        <f t="shared" si="4"/>
        <v>0.9</v>
      </c>
      <c r="L55" s="29">
        <f t="shared" si="4"/>
        <v>0.563</v>
      </c>
      <c r="M55" s="31">
        <f t="shared" si="2"/>
        <v>6.2555555555555555</v>
      </c>
    </row>
    <row r="56" spans="1:13" s="21" customFormat="1" ht="12.75">
      <c r="A56" s="6" t="s">
        <v>55</v>
      </c>
      <c r="B56" s="142"/>
      <c r="C56" s="142"/>
      <c r="D56" s="30"/>
      <c r="E56" s="140">
        <v>32.43</v>
      </c>
      <c r="F56" s="140">
        <v>45.725</v>
      </c>
      <c r="G56" s="30">
        <f t="shared" si="5"/>
        <v>14.099599136601913</v>
      </c>
      <c r="H56" s="142"/>
      <c r="I56" s="142"/>
      <c r="J56" s="30"/>
      <c r="K56" s="29">
        <f t="shared" si="4"/>
        <v>32.43</v>
      </c>
      <c r="L56" s="29">
        <f t="shared" si="4"/>
        <v>45.725</v>
      </c>
      <c r="M56" s="31">
        <f t="shared" si="2"/>
        <v>14.099599136601913</v>
      </c>
    </row>
    <row r="57" spans="1:13" ht="12.75">
      <c r="A57" s="6" t="s">
        <v>53</v>
      </c>
      <c r="B57" s="140">
        <v>8.2</v>
      </c>
      <c r="C57" s="141">
        <v>1.741</v>
      </c>
      <c r="D57" s="30">
        <f>C57/B57*10</f>
        <v>2.1231707317073174</v>
      </c>
      <c r="E57" s="140">
        <v>34.03</v>
      </c>
      <c r="F57" s="140">
        <v>6.685</v>
      </c>
      <c r="G57" s="30">
        <f t="shared" si="5"/>
        <v>1.9644431384072876</v>
      </c>
      <c r="H57" s="142"/>
      <c r="I57" s="142"/>
      <c r="J57" s="30"/>
      <c r="K57" s="29">
        <f t="shared" si="4"/>
        <v>42.230000000000004</v>
      </c>
      <c r="L57" s="29">
        <f t="shared" si="4"/>
        <v>8.426</v>
      </c>
      <c r="M57" s="31">
        <f t="shared" si="2"/>
        <v>1.995264030310206</v>
      </c>
    </row>
    <row r="58" spans="1:13" ht="13.5" thickBot="1">
      <c r="A58" s="8" t="s">
        <v>58</v>
      </c>
      <c r="B58" s="143">
        <v>1746.51</v>
      </c>
      <c r="C58" s="143">
        <v>261.444</v>
      </c>
      <c r="D58" s="36">
        <f>C58/B58*10</f>
        <v>1.4969510624044524</v>
      </c>
      <c r="E58" s="143">
        <v>140.94</v>
      </c>
      <c r="F58" s="143">
        <v>21.705</v>
      </c>
      <c r="G58" s="36">
        <f t="shared" si="5"/>
        <v>1.5400170285227754</v>
      </c>
      <c r="H58" s="143">
        <v>40.32</v>
      </c>
      <c r="I58" s="144">
        <v>2.285</v>
      </c>
      <c r="J58" s="36">
        <f>I58/H58*10</f>
        <v>0.5667162698412699</v>
      </c>
      <c r="K58" s="35">
        <f t="shared" si="4"/>
        <v>1927.77</v>
      </c>
      <c r="L58" s="35">
        <f t="shared" si="4"/>
        <v>285.434</v>
      </c>
      <c r="M58" s="37">
        <f t="shared" si="2"/>
        <v>1.4806434377545041</v>
      </c>
    </row>
    <row r="59" spans="1:13" s="21" customFormat="1" ht="12.75">
      <c r="A59" s="14" t="s">
        <v>69</v>
      </c>
      <c r="B59" s="119">
        <v>80.27</v>
      </c>
      <c r="C59" s="119">
        <v>17.891</v>
      </c>
      <c r="D59" s="26">
        <f>C59/B59*10</f>
        <v>2.2288526223994016</v>
      </c>
      <c r="E59" s="119">
        <v>158.54</v>
      </c>
      <c r="F59" s="119">
        <v>39.426</v>
      </c>
      <c r="G59" s="26">
        <f t="shared" si="5"/>
        <v>2.486817207014003</v>
      </c>
      <c r="H59" s="108"/>
      <c r="I59" s="108"/>
      <c r="J59" s="26"/>
      <c r="K59" s="25">
        <f aca="true" t="shared" si="6" ref="K59:L74">B59+E59+H59</f>
        <v>238.81</v>
      </c>
      <c r="L59" s="25">
        <f t="shared" si="6"/>
        <v>57.317</v>
      </c>
      <c r="M59" s="27">
        <f t="shared" si="2"/>
        <v>2.4001088731627656</v>
      </c>
    </row>
    <row r="60" spans="1:13" ht="12.75">
      <c r="A60" s="6" t="s">
        <v>17</v>
      </c>
      <c r="B60" s="142"/>
      <c r="C60" s="142"/>
      <c r="D60" s="30"/>
      <c r="E60" s="141">
        <v>0.82</v>
      </c>
      <c r="F60" s="141">
        <v>0.673</v>
      </c>
      <c r="G60" s="30">
        <f t="shared" si="5"/>
        <v>8.207317073170731</v>
      </c>
      <c r="H60" s="142"/>
      <c r="I60" s="142"/>
      <c r="J60" s="30"/>
      <c r="K60" s="29">
        <f t="shared" si="6"/>
        <v>0.82</v>
      </c>
      <c r="L60" s="29">
        <f t="shared" si="6"/>
        <v>0.673</v>
      </c>
      <c r="M60" s="31">
        <f t="shared" si="2"/>
        <v>8.207317073170731</v>
      </c>
    </row>
    <row r="61" spans="1:13" ht="12.75">
      <c r="A61" s="6" t="s">
        <v>96</v>
      </c>
      <c r="B61" s="142"/>
      <c r="C61" s="142"/>
      <c r="D61" s="30"/>
      <c r="E61" s="141">
        <v>0.6</v>
      </c>
      <c r="F61" s="141">
        <v>0.463</v>
      </c>
      <c r="G61" s="30">
        <f t="shared" si="5"/>
        <v>7.716666666666667</v>
      </c>
      <c r="H61" s="142"/>
      <c r="I61" s="142"/>
      <c r="J61" s="30"/>
      <c r="K61" s="29">
        <f t="shared" si="6"/>
        <v>0.6</v>
      </c>
      <c r="L61" s="29">
        <f t="shared" si="6"/>
        <v>0.463</v>
      </c>
      <c r="M61" s="31">
        <f t="shared" si="2"/>
        <v>7.716666666666667</v>
      </c>
    </row>
    <row r="62" spans="1:13" ht="12.75">
      <c r="A62" s="6" t="s">
        <v>39</v>
      </c>
      <c r="B62" s="140">
        <v>58.58</v>
      </c>
      <c r="C62" s="140">
        <v>14.149</v>
      </c>
      <c r="D62" s="30">
        <f>C62/B62*10</f>
        <v>2.415329463980881</v>
      </c>
      <c r="E62" s="140">
        <v>143.18</v>
      </c>
      <c r="F62" s="140">
        <v>34.703</v>
      </c>
      <c r="G62" s="30">
        <f t="shared" si="5"/>
        <v>2.423732364855427</v>
      </c>
      <c r="H62" s="142"/>
      <c r="I62" s="142"/>
      <c r="J62" s="30"/>
      <c r="K62" s="29">
        <f t="shared" si="6"/>
        <v>201.76</v>
      </c>
      <c r="L62" s="29">
        <f t="shared" si="6"/>
        <v>48.852000000000004</v>
      </c>
      <c r="M62" s="31">
        <f t="shared" si="2"/>
        <v>2.4212926249008726</v>
      </c>
    </row>
    <row r="63" spans="1:13" ht="13.5" thickBot="1">
      <c r="A63" s="8" t="s">
        <v>51</v>
      </c>
      <c r="B63" s="143">
        <v>21.6</v>
      </c>
      <c r="C63" s="144">
        <v>3.708</v>
      </c>
      <c r="D63" s="36">
        <f>C63/B63*10</f>
        <v>1.7166666666666666</v>
      </c>
      <c r="E63" s="143">
        <v>12.6</v>
      </c>
      <c r="F63" s="144">
        <v>2.37</v>
      </c>
      <c r="G63" s="36">
        <f t="shared" si="5"/>
        <v>1.8809523809523812</v>
      </c>
      <c r="H63" s="145"/>
      <c r="I63" s="145"/>
      <c r="J63" s="36"/>
      <c r="K63" s="35">
        <f t="shared" si="6"/>
        <v>34.2</v>
      </c>
      <c r="L63" s="35">
        <f t="shared" si="6"/>
        <v>6.078</v>
      </c>
      <c r="M63" s="37">
        <f t="shared" si="2"/>
        <v>1.7771929824561403</v>
      </c>
    </row>
    <row r="64" spans="1:13" s="21" customFormat="1" ht="12.75">
      <c r="A64" s="14" t="s">
        <v>65</v>
      </c>
      <c r="B64" s="119">
        <v>3355.23</v>
      </c>
      <c r="C64" s="119">
        <v>1096.83</v>
      </c>
      <c r="D64" s="26">
        <f>C64/B64*10</f>
        <v>3.269015834980016</v>
      </c>
      <c r="E64" s="119">
        <v>9033.48</v>
      </c>
      <c r="F64" s="119">
        <v>3906.124</v>
      </c>
      <c r="G64" s="26">
        <f t="shared" si="5"/>
        <v>4.324052303209837</v>
      </c>
      <c r="H64" s="119">
        <v>21012.07</v>
      </c>
      <c r="I64" s="119">
        <v>1696.204</v>
      </c>
      <c r="J64" s="26">
        <f>I64/H64*10</f>
        <v>0.8072522126568206</v>
      </c>
      <c r="K64" s="25">
        <f t="shared" si="6"/>
        <v>33400.78</v>
      </c>
      <c r="L64" s="25">
        <f t="shared" si="6"/>
        <v>6699.157999999999</v>
      </c>
      <c r="M64" s="27">
        <f t="shared" si="2"/>
        <v>2.0056890886979284</v>
      </c>
    </row>
    <row r="65" spans="1:13" ht="12.75">
      <c r="A65" s="6" t="s">
        <v>97</v>
      </c>
      <c r="B65" s="142"/>
      <c r="C65" s="142"/>
      <c r="D65" s="30"/>
      <c r="E65" s="141">
        <v>1.39</v>
      </c>
      <c r="F65" s="141">
        <v>3.285</v>
      </c>
      <c r="G65" s="30">
        <f t="shared" si="5"/>
        <v>23.63309352517986</v>
      </c>
      <c r="H65" s="142"/>
      <c r="I65" s="142"/>
      <c r="J65" s="30"/>
      <c r="K65" s="29">
        <f t="shared" si="6"/>
        <v>1.39</v>
      </c>
      <c r="L65" s="29">
        <f t="shared" si="6"/>
        <v>3.285</v>
      </c>
      <c r="M65" s="31">
        <f t="shared" si="2"/>
        <v>23.63309352517986</v>
      </c>
    </row>
    <row r="66" spans="1:13" ht="12.75">
      <c r="A66" s="6" t="s">
        <v>57</v>
      </c>
      <c r="B66" s="142"/>
      <c r="C66" s="142"/>
      <c r="D66" s="30"/>
      <c r="E66" s="140">
        <v>5585.62</v>
      </c>
      <c r="F66" s="140">
        <v>3076.481</v>
      </c>
      <c r="G66" s="30">
        <f t="shared" si="5"/>
        <v>5.50785946770457</v>
      </c>
      <c r="H66" s="140">
        <v>9763.85</v>
      </c>
      <c r="I66" s="140">
        <v>836.594</v>
      </c>
      <c r="J66" s="30">
        <f>I66/H66*10</f>
        <v>0.8568279930560179</v>
      </c>
      <c r="K66" s="29">
        <f t="shared" si="6"/>
        <v>15349.470000000001</v>
      </c>
      <c r="L66" s="29">
        <f t="shared" si="6"/>
        <v>3913.0750000000003</v>
      </c>
      <c r="M66" s="31">
        <f t="shared" si="2"/>
        <v>2.5493225498991166</v>
      </c>
    </row>
    <row r="67" spans="1:13" ht="12.75">
      <c r="A67" s="6" t="s">
        <v>9</v>
      </c>
      <c r="B67" s="140">
        <v>3355.23</v>
      </c>
      <c r="C67" s="140">
        <v>1096.83</v>
      </c>
      <c r="D67" s="30">
        <f>C67/B67*10</f>
        <v>3.269015834980016</v>
      </c>
      <c r="E67" s="140">
        <v>3443.41</v>
      </c>
      <c r="F67" s="140">
        <v>823.679</v>
      </c>
      <c r="G67" s="30">
        <f t="shared" si="5"/>
        <v>2.3920445140137248</v>
      </c>
      <c r="H67" s="140">
        <v>11248.22</v>
      </c>
      <c r="I67" s="140">
        <v>859.61</v>
      </c>
      <c r="J67" s="30">
        <f>I67/H67*10</f>
        <v>0.7642186941578312</v>
      </c>
      <c r="K67" s="29">
        <f t="shared" si="6"/>
        <v>18046.86</v>
      </c>
      <c r="L67" s="29">
        <f t="shared" si="6"/>
        <v>2780.119</v>
      </c>
      <c r="M67" s="31">
        <f t="shared" si="2"/>
        <v>1.5405001202425241</v>
      </c>
    </row>
    <row r="68" spans="1:13" ht="12.75">
      <c r="A68" s="6" t="s">
        <v>106</v>
      </c>
      <c r="B68" s="142"/>
      <c r="C68" s="142"/>
      <c r="D68" s="30"/>
      <c r="E68" s="141">
        <v>1.71</v>
      </c>
      <c r="F68" s="140">
        <v>0.979</v>
      </c>
      <c r="G68" s="30">
        <f t="shared" si="5"/>
        <v>5.7251461988304095</v>
      </c>
      <c r="H68" s="142"/>
      <c r="I68" s="142"/>
      <c r="J68" s="30"/>
      <c r="K68" s="29">
        <f t="shared" si="6"/>
        <v>1.71</v>
      </c>
      <c r="L68" s="29">
        <f t="shared" si="6"/>
        <v>0.979</v>
      </c>
      <c r="M68" s="31">
        <f t="shared" si="2"/>
        <v>5.7251461988304095</v>
      </c>
    </row>
    <row r="69" spans="1:13" ht="13.5" thickBot="1">
      <c r="A69" s="8" t="s">
        <v>37</v>
      </c>
      <c r="B69" s="145"/>
      <c r="C69" s="145"/>
      <c r="D69" s="36"/>
      <c r="E69" s="144">
        <v>1.35</v>
      </c>
      <c r="F69" s="145">
        <v>1.7</v>
      </c>
      <c r="G69" s="36">
        <f t="shared" si="5"/>
        <v>12.592592592592592</v>
      </c>
      <c r="H69" s="145"/>
      <c r="I69" s="145"/>
      <c r="J69" s="36"/>
      <c r="K69" s="35">
        <f t="shared" si="6"/>
        <v>1.35</v>
      </c>
      <c r="L69" s="35">
        <f t="shared" si="6"/>
        <v>1.7</v>
      </c>
      <c r="M69" s="37">
        <f>L69/K69*10</f>
        <v>12.592592592592592</v>
      </c>
    </row>
    <row r="70" spans="1:13" s="21" customFormat="1" ht="12.75">
      <c r="A70" s="14" t="s">
        <v>66</v>
      </c>
      <c r="B70" s="119">
        <v>29.24</v>
      </c>
      <c r="C70" s="119">
        <v>8.58</v>
      </c>
      <c r="D70" s="26">
        <f aca="true" t="shared" si="7" ref="D70:D76">C70/B70*10</f>
        <v>2.934336525307798</v>
      </c>
      <c r="E70" s="119">
        <v>294.91</v>
      </c>
      <c r="F70" s="119">
        <v>204.538</v>
      </c>
      <c r="G70" s="26">
        <f t="shared" si="5"/>
        <v>6.935607473466481</v>
      </c>
      <c r="H70" s="120"/>
      <c r="I70" s="120"/>
      <c r="J70" s="26"/>
      <c r="K70" s="25">
        <f t="shared" si="6"/>
        <v>324.15000000000003</v>
      </c>
      <c r="L70" s="25">
        <f t="shared" si="6"/>
        <v>213.11800000000002</v>
      </c>
      <c r="M70" s="27">
        <f aca="true" t="shared" si="8" ref="M70:M76">L70/K70*10</f>
        <v>6.574672219651396</v>
      </c>
    </row>
    <row r="71" spans="1:13" ht="12.75">
      <c r="A71" s="6" t="s">
        <v>1</v>
      </c>
      <c r="B71" s="142"/>
      <c r="C71" s="142"/>
      <c r="D71" s="30"/>
      <c r="E71" s="141">
        <v>2.15</v>
      </c>
      <c r="F71" s="141">
        <v>2.431</v>
      </c>
      <c r="G71" s="30">
        <f t="shared" si="5"/>
        <v>11.306976744186048</v>
      </c>
      <c r="H71" s="142"/>
      <c r="I71" s="142"/>
      <c r="J71" s="30"/>
      <c r="K71" s="29">
        <f t="shared" si="6"/>
        <v>2.15</v>
      </c>
      <c r="L71" s="29">
        <f t="shared" si="6"/>
        <v>2.431</v>
      </c>
      <c r="M71" s="31">
        <f t="shared" si="8"/>
        <v>11.306976744186048</v>
      </c>
    </row>
    <row r="72" spans="1:13" ht="12.75">
      <c r="A72" s="6" t="s">
        <v>7</v>
      </c>
      <c r="B72" s="140">
        <v>29.24</v>
      </c>
      <c r="C72" s="140">
        <v>8.58</v>
      </c>
      <c r="D72" s="30">
        <f t="shared" si="7"/>
        <v>2.934336525307798</v>
      </c>
      <c r="E72" s="140">
        <v>292.46</v>
      </c>
      <c r="F72" s="140">
        <v>200.787</v>
      </c>
      <c r="G72" s="30">
        <f t="shared" si="5"/>
        <v>6.865451685700609</v>
      </c>
      <c r="H72" s="142"/>
      <c r="I72" s="142"/>
      <c r="J72" s="30"/>
      <c r="K72" s="29">
        <f t="shared" si="6"/>
        <v>321.7</v>
      </c>
      <c r="L72" s="29">
        <f t="shared" si="6"/>
        <v>209.36700000000002</v>
      </c>
      <c r="M72" s="31">
        <f t="shared" si="8"/>
        <v>6.508144233758161</v>
      </c>
    </row>
    <row r="73" spans="1:13" ht="13.5" thickBot="1">
      <c r="A73" s="8" t="s">
        <v>12</v>
      </c>
      <c r="B73" s="145"/>
      <c r="C73" s="145"/>
      <c r="D73" s="36"/>
      <c r="E73" s="145">
        <v>0.3</v>
      </c>
      <c r="F73" s="144">
        <v>1.32</v>
      </c>
      <c r="G73" s="36">
        <f t="shared" si="5"/>
        <v>44</v>
      </c>
      <c r="H73" s="145"/>
      <c r="I73" s="145"/>
      <c r="J73" s="36"/>
      <c r="K73" s="35">
        <f t="shared" si="6"/>
        <v>0.3</v>
      </c>
      <c r="L73" s="35">
        <f t="shared" si="6"/>
        <v>1.32</v>
      </c>
      <c r="M73" s="37">
        <f t="shared" si="8"/>
        <v>44</v>
      </c>
    </row>
    <row r="74" spans="1:13" s="21" customFormat="1" ht="12.75">
      <c r="A74" s="14" t="s">
        <v>67</v>
      </c>
      <c r="B74" s="119">
        <v>73.91</v>
      </c>
      <c r="C74" s="119">
        <v>18.332</v>
      </c>
      <c r="D74" s="26">
        <f t="shared" si="7"/>
        <v>2.480313895278041</v>
      </c>
      <c r="E74" s="119">
        <v>295.08</v>
      </c>
      <c r="F74" s="119">
        <v>110.164</v>
      </c>
      <c r="G74" s="26">
        <f t="shared" si="5"/>
        <v>3.7333604446251867</v>
      </c>
      <c r="H74" s="108"/>
      <c r="I74" s="108"/>
      <c r="J74" s="26"/>
      <c r="K74" s="25">
        <f t="shared" si="6"/>
        <v>368.99</v>
      </c>
      <c r="L74" s="25">
        <f t="shared" si="6"/>
        <v>128.496</v>
      </c>
      <c r="M74" s="27">
        <f t="shared" si="8"/>
        <v>3.4823707959565304</v>
      </c>
    </row>
    <row r="75" spans="1:13" ht="12.75">
      <c r="A75" s="6" t="s">
        <v>3</v>
      </c>
      <c r="B75" s="140">
        <v>71.28</v>
      </c>
      <c r="C75" s="140">
        <v>16.973</v>
      </c>
      <c r="D75" s="30">
        <f t="shared" si="7"/>
        <v>2.3811728395061724</v>
      </c>
      <c r="E75" s="140">
        <v>293.05</v>
      </c>
      <c r="F75" s="140">
        <v>108.725</v>
      </c>
      <c r="G75" s="30">
        <f t="shared" si="5"/>
        <v>3.7101177273502812</v>
      </c>
      <c r="H75" s="142"/>
      <c r="I75" s="142"/>
      <c r="J75" s="30"/>
      <c r="K75" s="29">
        <f>B75+E75+H75</f>
        <v>364.33000000000004</v>
      </c>
      <c r="L75" s="29">
        <f>C75+F75+I75</f>
        <v>125.698</v>
      </c>
      <c r="M75" s="31">
        <f t="shared" si="8"/>
        <v>3.4501139077210214</v>
      </c>
    </row>
    <row r="76" spans="1:13" ht="13.5" thickBot="1">
      <c r="A76" s="8" t="s">
        <v>42</v>
      </c>
      <c r="B76" s="144">
        <v>2.63</v>
      </c>
      <c r="C76" s="144">
        <v>1.359</v>
      </c>
      <c r="D76" s="36">
        <f t="shared" si="7"/>
        <v>5.167300380228137</v>
      </c>
      <c r="E76" s="144">
        <v>2.03</v>
      </c>
      <c r="F76" s="144">
        <v>1.439</v>
      </c>
      <c r="G76" s="36">
        <f t="shared" si="5"/>
        <v>7.088669950738917</v>
      </c>
      <c r="H76" s="145"/>
      <c r="I76" s="145"/>
      <c r="J76" s="36"/>
      <c r="K76" s="35">
        <f>B76+E76+H76</f>
        <v>4.66</v>
      </c>
      <c r="L76" s="35">
        <f>C76+F76+I76</f>
        <v>2.798</v>
      </c>
      <c r="M76" s="37">
        <f t="shared" si="8"/>
        <v>6.0042918454935625</v>
      </c>
    </row>
  </sheetData>
  <sheetProtection/>
  <mergeCells count="5">
    <mergeCell ref="A1:M1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22.57421875" style="0" bestFit="1" customWidth="1"/>
    <col min="2" max="2" width="11.140625" style="0" bestFit="1" customWidth="1"/>
    <col min="3" max="3" width="9.8515625" style="0" bestFit="1" customWidth="1"/>
    <col min="4" max="4" width="7.57421875" style="0" bestFit="1" customWidth="1"/>
    <col min="5" max="5" width="11.140625" style="0" bestFit="1" customWidth="1"/>
    <col min="6" max="6" width="9.8515625" style="0" bestFit="1" customWidth="1"/>
    <col min="7" max="7" width="7.57421875" style="0" bestFit="1" customWidth="1"/>
    <col min="8" max="8" width="11.140625" style="0" bestFit="1" customWidth="1"/>
    <col min="9" max="9" width="9.8515625" style="0" bestFit="1" customWidth="1"/>
    <col min="10" max="10" width="7.57421875" style="0" bestFit="1" customWidth="1"/>
    <col min="11" max="11" width="11.140625" style="0" bestFit="1" customWidth="1"/>
    <col min="12" max="12" width="9.8515625" style="0" bestFit="1" customWidth="1"/>
    <col min="13" max="13" width="7.57421875" style="0" bestFit="1" customWidth="1"/>
  </cols>
  <sheetData>
    <row r="1" spans="1:13" ht="15.75" thickBot="1">
      <c r="A1" s="397" t="s">
        <v>118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12.75">
      <c r="A2" s="94" t="s">
        <v>76</v>
      </c>
      <c r="B2" s="394" t="s">
        <v>72</v>
      </c>
      <c r="C2" s="395"/>
      <c r="D2" s="396"/>
      <c r="E2" s="394" t="s">
        <v>73</v>
      </c>
      <c r="F2" s="395"/>
      <c r="G2" s="396"/>
      <c r="H2" s="394" t="s">
        <v>74</v>
      </c>
      <c r="I2" s="395"/>
      <c r="J2" s="396"/>
      <c r="K2" s="394" t="s">
        <v>75</v>
      </c>
      <c r="L2" s="395"/>
      <c r="M2" s="396"/>
    </row>
    <row r="3" spans="1:13" ht="12.75">
      <c r="A3" s="95" t="s">
        <v>77</v>
      </c>
      <c r="B3" s="53" t="s">
        <v>78</v>
      </c>
      <c r="C3" s="17" t="s">
        <v>79</v>
      </c>
      <c r="D3" s="18" t="s">
        <v>62</v>
      </c>
      <c r="E3" s="53" t="s">
        <v>78</v>
      </c>
      <c r="F3" s="17" t="s">
        <v>79</v>
      </c>
      <c r="G3" s="18" t="s">
        <v>62</v>
      </c>
      <c r="H3" s="53" t="s">
        <v>78</v>
      </c>
      <c r="I3" s="17" t="s">
        <v>79</v>
      </c>
      <c r="J3" s="18" t="s">
        <v>62</v>
      </c>
      <c r="K3" s="46" t="s">
        <v>78</v>
      </c>
      <c r="L3" s="17" t="s">
        <v>79</v>
      </c>
      <c r="M3" s="18" t="s">
        <v>62</v>
      </c>
    </row>
    <row r="4" spans="1:13" ht="13.5" thickBot="1">
      <c r="A4" s="113"/>
      <c r="B4" s="114" t="s">
        <v>70</v>
      </c>
      <c r="C4" s="22" t="s">
        <v>71</v>
      </c>
      <c r="D4" s="23" t="s">
        <v>80</v>
      </c>
      <c r="E4" s="114" t="s">
        <v>70</v>
      </c>
      <c r="F4" s="22" t="s">
        <v>71</v>
      </c>
      <c r="G4" s="23" t="s">
        <v>80</v>
      </c>
      <c r="H4" s="114" t="s">
        <v>70</v>
      </c>
      <c r="I4" s="22" t="s">
        <v>71</v>
      </c>
      <c r="J4" s="23" t="s">
        <v>80</v>
      </c>
      <c r="K4" s="115" t="s">
        <v>70</v>
      </c>
      <c r="L4" s="22" t="s">
        <v>71</v>
      </c>
      <c r="M4" s="23" t="s">
        <v>80</v>
      </c>
    </row>
    <row r="5" spans="1:13" s="21" customFormat="1" ht="13.5" thickBot="1">
      <c r="A5" s="116" t="s">
        <v>61</v>
      </c>
      <c r="B5" s="15">
        <v>47917.44</v>
      </c>
      <c r="C5" s="15">
        <v>9367.777</v>
      </c>
      <c r="D5" s="117">
        <f>C5/B5*10</f>
        <v>1.9549827787127192</v>
      </c>
      <c r="E5" s="15">
        <v>298454.26</v>
      </c>
      <c r="F5" s="15">
        <v>38604.987</v>
      </c>
      <c r="G5" s="117">
        <f aca="true" t="shared" si="0" ref="G5:G42">F5/E5*10</f>
        <v>1.2934976032843357</v>
      </c>
      <c r="H5" s="15">
        <v>467466.58</v>
      </c>
      <c r="I5" s="15">
        <v>24568.158</v>
      </c>
      <c r="J5" s="117">
        <f>I5/H5*10</f>
        <v>0.5255596667466581</v>
      </c>
      <c r="K5" s="15">
        <f aca="true" t="shared" si="1" ref="K5:L36">B5+E5+H5</f>
        <v>813838.28</v>
      </c>
      <c r="L5" s="15">
        <f t="shared" si="1"/>
        <v>72540.922</v>
      </c>
      <c r="M5" s="16">
        <f aca="true" t="shared" si="2" ref="M5:M68">L5/K5*10</f>
        <v>0.891343203959391</v>
      </c>
    </row>
    <row r="6" spans="1:13" s="21" customFormat="1" ht="13.5" thickBot="1">
      <c r="A6" s="116" t="s">
        <v>63</v>
      </c>
      <c r="B6" s="15">
        <v>40850.62</v>
      </c>
      <c r="C6" s="15">
        <v>7628.335</v>
      </c>
      <c r="D6" s="117">
        <f>C6/B6*10</f>
        <v>1.8673731267726168</v>
      </c>
      <c r="E6" s="15">
        <v>259515.19</v>
      </c>
      <c r="F6" s="15">
        <v>28711.538</v>
      </c>
      <c r="G6" s="117">
        <f t="shared" si="0"/>
        <v>1.1063528882451927</v>
      </c>
      <c r="H6" s="15">
        <v>434120.28</v>
      </c>
      <c r="I6" s="15">
        <v>22010.399</v>
      </c>
      <c r="J6" s="117">
        <f>I6/H6*10</f>
        <v>0.5070115360655346</v>
      </c>
      <c r="K6" s="15">
        <f t="shared" si="1"/>
        <v>734486.0900000001</v>
      </c>
      <c r="L6" s="15">
        <f t="shared" si="1"/>
        <v>58350.272</v>
      </c>
      <c r="M6" s="16">
        <f t="shared" si="2"/>
        <v>0.7944367196933572</v>
      </c>
    </row>
    <row r="7" spans="1:13" ht="12.75">
      <c r="A7" s="131" t="s">
        <v>2</v>
      </c>
      <c r="B7" s="32"/>
      <c r="C7" s="32"/>
      <c r="D7" s="33"/>
      <c r="E7" s="32">
        <v>3188.38</v>
      </c>
      <c r="F7" s="32">
        <v>400.19</v>
      </c>
      <c r="G7" s="33">
        <f t="shared" si="0"/>
        <v>1.2551515189531988</v>
      </c>
      <c r="H7" s="32">
        <v>4529.62</v>
      </c>
      <c r="I7" s="32">
        <v>229.003</v>
      </c>
      <c r="J7" s="33">
        <f>I7/H7*10</f>
        <v>0.5055677959740552</v>
      </c>
      <c r="K7" s="32">
        <f t="shared" si="1"/>
        <v>7718</v>
      </c>
      <c r="L7" s="32">
        <f t="shared" si="1"/>
        <v>629.193</v>
      </c>
      <c r="M7" s="34">
        <f t="shared" si="2"/>
        <v>0.8152280383519046</v>
      </c>
    </row>
    <row r="8" spans="1:13" ht="12.75">
      <c r="A8" s="111" t="s">
        <v>5</v>
      </c>
      <c r="B8" s="29">
        <v>167.89</v>
      </c>
      <c r="C8" s="29">
        <v>49.401</v>
      </c>
      <c r="D8" s="30">
        <f>C8/B8*10</f>
        <v>2.942462326523319</v>
      </c>
      <c r="E8" s="29">
        <v>1498.98</v>
      </c>
      <c r="F8" s="29">
        <v>198.415</v>
      </c>
      <c r="G8" s="30">
        <f t="shared" si="0"/>
        <v>1.32366676006351</v>
      </c>
      <c r="H8" s="29"/>
      <c r="I8" s="29"/>
      <c r="J8" s="30"/>
      <c r="K8" s="29">
        <f t="shared" si="1"/>
        <v>1666.87</v>
      </c>
      <c r="L8" s="29">
        <f t="shared" si="1"/>
        <v>247.816</v>
      </c>
      <c r="M8" s="31">
        <f t="shared" si="2"/>
        <v>1.4867146208162605</v>
      </c>
    </row>
    <row r="9" spans="1:13" ht="12.75">
      <c r="A9" s="111" t="s">
        <v>6</v>
      </c>
      <c r="B9" s="29"/>
      <c r="C9" s="29"/>
      <c r="D9" s="30"/>
      <c r="E9" s="29">
        <v>57.7</v>
      </c>
      <c r="F9" s="29">
        <v>17.83</v>
      </c>
      <c r="G9" s="30">
        <f t="shared" si="0"/>
        <v>3.090121317157712</v>
      </c>
      <c r="H9" s="29"/>
      <c r="I9" s="29"/>
      <c r="J9" s="30"/>
      <c r="K9" s="29">
        <f t="shared" si="1"/>
        <v>57.7</v>
      </c>
      <c r="L9" s="29">
        <f t="shared" si="1"/>
        <v>17.83</v>
      </c>
      <c r="M9" s="31">
        <f t="shared" si="2"/>
        <v>3.090121317157712</v>
      </c>
    </row>
    <row r="10" spans="1:13" ht="12.75">
      <c r="A10" s="111" t="s">
        <v>14</v>
      </c>
      <c r="B10" s="29">
        <v>417.33</v>
      </c>
      <c r="C10" s="29">
        <v>65.074</v>
      </c>
      <c r="D10" s="30">
        <f aca="true" t="shared" si="3" ref="D10:D19">C10/B10*10</f>
        <v>1.5592936045815062</v>
      </c>
      <c r="E10" s="29">
        <v>67919.76</v>
      </c>
      <c r="F10" s="29">
        <v>5222.561</v>
      </c>
      <c r="G10" s="30">
        <f t="shared" si="0"/>
        <v>0.768931015068369</v>
      </c>
      <c r="H10" s="29">
        <v>165687.02</v>
      </c>
      <c r="I10" s="29">
        <v>6929.307</v>
      </c>
      <c r="J10" s="30">
        <f>I10/H10*10</f>
        <v>0.41821664726663565</v>
      </c>
      <c r="K10" s="29">
        <f t="shared" si="1"/>
        <v>234024.11</v>
      </c>
      <c r="L10" s="29">
        <f t="shared" si="1"/>
        <v>12216.942</v>
      </c>
      <c r="M10" s="31">
        <f t="shared" si="2"/>
        <v>0.5220377507257692</v>
      </c>
    </row>
    <row r="11" spans="1:13" ht="12.75">
      <c r="A11" s="111" t="s">
        <v>16</v>
      </c>
      <c r="B11" s="29">
        <v>110.34</v>
      </c>
      <c r="C11" s="29">
        <v>23.709</v>
      </c>
      <c r="D11" s="30">
        <f t="shared" si="3"/>
        <v>2.148722131593257</v>
      </c>
      <c r="E11" s="29">
        <v>8.96</v>
      </c>
      <c r="F11" s="29">
        <v>9.588</v>
      </c>
      <c r="G11" s="30">
        <f t="shared" si="0"/>
        <v>10.700892857142856</v>
      </c>
      <c r="H11" s="29"/>
      <c r="I11" s="29"/>
      <c r="J11" s="30"/>
      <c r="K11" s="29">
        <f t="shared" si="1"/>
        <v>119.30000000000001</v>
      </c>
      <c r="L11" s="29">
        <f t="shared" si="1"/>
        <v>33.297</v>
      </c>
      <c r="M11" s="31">
        <f t="shared" si="2"/>
        <v>2.79103101424979</v>
      </c>
    </row>
    <row r="12" spans="1:13" ht="12.75">
      <c r="A12" s="111" t="s">
        <v>18</v>
      </c>
      <c r="B12" s="29">
        <v>11669.84</v>
      </c>
      <c r="C12" s="29">
        <v>1849.334</v>
      </c>
      <c r="D12" s="30">
        <f t="shared" si="3"/>
        <v>1.5847123868022184</v>
      </c>
      <c r="E12" s="29">
        <v>608.16</v>
      </c>
      <c r="F12" s="29">
        <v>127.758</v>
      </c>
      <c r="G12" s="30">
        <f t="shared" si="0"/>
        <v>2.1007300710339387</v>
      </c>
      <c r="H12" s="29"/>
      <c r="I12" s="29"/>
      <c r="J12" s="30"/>
      <c r="K12" s="29">
        <f t="shared" si="1"/>
        <v>12278</v>
      </c>
      <c r="L12" s="29">
        <f t="shared" si="1"/>
        <v>1977.092</v>
      </c>
      <c r="M12" s="31">
        <f t="shared" si="2"/>
        <v>1.6102720312754522</v>
      </c>
    </row>
    <row r="13" spans="1:13" ht="12.75">
      <c r="A13" s="111" t="s">
        <v>20</v>
      </c>
      <c r="B13" s="29">
        <v>2083.41</v>
      </c>
      <c r="C13" s="29">
        <v>473.107</v>
      </c>
      <c r="D13" s="30">
        <f t="shared" si="3"/>
        <v>2.270830033454769</v>
      </c>
      <c r="E13" s="29">
        <v>361.09</v>
      </c>
      <c r="F13" s="29">
        <v>118.967</v>
      </c>
      <c r="G13" s="30">
        <f t="shared" si="0"/>
        <v>3.2946633803206957</v>
      </c>
      <c r="H13" s="29">
        <v>10790.91</v>
      </c>
      <c r="I13" s="29">
        <v>557.601</v>
      </c>
      <c r="J13" s="30">
        <f>I13/H13*10</f>
        <v>0.5167321384387416</v>
      </c>
      <c r="K13" s="29">
        <f t="shared" si="1"/>
        <v>13235.41</v>
      </c>
      <c r="L13" s="29">
        <f t="shared" si="1"/>
        <v>1149.6750000000002</v>
      </c>
      <c r="M13" s="31">
        <f t="shared" si="2"/>
        <v>0.8686357279449599</v>
      </c>
    </row>
    <row r="14" spans="1:13" ht="12.75">
      <c r="A14" s="111" t="s">
        <v>21</v>
      </c>
      <c r="B14" s="29">
        <v>134.88</v>
      </c>
      <c r="C14" s="72">
        <v>31.823</v>
      </c>
      <c r="D14" s="30">
        <f t="shared" si="3"/>
        <v>2.359356465005931</v>
      </c>
      <c r="E14" s="29">
        <v>1370.66</v>
      </c>
      <c r="F14" s="29">
        <v>1088.936</v>
      </c>
      <c r="G14" s="30">
        <f t="shared" si="0"/>
        <v>7.944610625538061</v>
      </c>
      <c r="H14" s="29">
        <v>1637.9</v>
      </c>
      <c r="I14" s="29">
        <v>129.162</v>
      </c>
      <c r="J14" s="30">
        <f>I14/H14*10</f>
        <v>0.7885829415715245</v>
      </c>
      <c r="K14" s="29">
        <f t="shared" si="1"/>
        <v>3143.44</v>
      </c>
      <c r="L14" s="29">
        <f t="shared" si="1"/>
        <v>1249.921</v>
      </c>
      <c r="M14" s="31">
        <f t="shared" si="2"/>
        <v>3.9762839437049857</v>
      </c>
    </row>
    <row r="15" spans="1:13" ht="12.75">
      <c r="A15" s="111" t="s">
        <v>40</v>
      </c>
      <c r="B15" s="29">
        <v>95.27</v>
      </c>
      <c r="C15" s="29">
        <v>36.547</v>
      </c>
      <c r="D15" s="30">
        <f t="shared" si="3"/>
        <v>3.8361498897869213</v>
      </c>
      <c r="E15" s="29">
        <v>239.08</v>
      </c>
      <c r="F15" s="72">
        <v>56.133</v>
      </c>
      <c r="G15" s="30">
        <f t="shared" si="0"/>
        <v>2.347875188221516</v>
      </c>
      <c r="H15" s="29">
        <v>481.19</v>
      </c>
      <c r="I15" s="29">
        <v>30.582</v>
      </c>
      <c r="J15" s="30">
        <f>I15/H15*10</f>
        <v>0.6355493671938319</v>
      </c>
      <c r="K15" s="29">
        <f t="shared" si="1"/>
        <v>815.54</v>
      </c>
      <c r="L15" s="29">
        <f t="shared" si="1"/>
        <v>123.262</v>
      </c>
      <c r="M15" s="31">
        <f t="shared" si="2"/>
        <v>1.511415749074233</v>
      </c>
    </row>
    <row r="16" spans="1:13" ht="12.75">
      <c r="A16" s="111" t="s">
        <v>26</v>
      </c>
      <c r="B16" s="72">
        <v>4.41</v>
      </c>
      <c r="C16" s="72">
        <v>0.822</v>
      </c>
      <c r="D16" s="30">
        <f t="shared" si="3"/>
        <v>1.8639455782312924</v>
      </c>
      <c r="E16" s="29">
        <v>1125.91</v>
      </c>
      <c r="F16" s="29">
        <v>170.051</v>
      </c>
      <c r="G16" s="30">
        <f t="shared" si="0"/>
        <v>1.5103427449796163</v>
      </c>
      <c r="H16" s="29"/>
      <c r="I16" s="29"/>
      <c r="J16" s="30"/>
      <c r="K16" s="29">
        <f t="shared" si="1"/>
        <v>1130.3200000000002</v>
      </c>
      <c r="L16" s="29">
        <f t="shared" si="1"/>
        <v>170.873</v>
      </c>
      <c r="M16" s="31">
        <f t="shared" si="2"/>
        <v>1.5117223441149406</v>
      </c>
    </row>
    <row r="17" spans="1:13" ht="12.75">
      <c r="A17" s="111" t="s">
        <v>44</v>
      </c>
      <c r="B17" s="29">
        <v>408.3</v>
      </c>
      <c r="C17" s="29">
        <v>58.803</v>
      </c>
      <c r="D17" s="30">
        <f t="shared" si="3"/>
        <v>1.4401910360029389</v>
      </c>
      <c r="E17" s="29">
        <v>21630.28</v>
      </c>
      <c r="F17" s="29">
        <v>2986.805</v>
      </c>
      <c r="G17" s="30">
        <f t="shared" si="0"/>
        <v>1.3808443533786896</v>
      </c>
      <c r="H17" s="29">
        <v>5680.36</v>
      </c>
      <c r="I17" s="29">
        <v>275.495</v>
      </c>
      <c r="J17" s="30">
        <f>I17/H17*10</f>
        <v>0.48499566928856624</v>
      </c>
      <c r="K17" s="29">
        <f t="shared" si="1"/>
        <v>27718.94</v>
      </c>
      <c r="L17" s="29">
        <f t="shared" si="1"/>
        <v>3321.1029999999996</v>
      </c>
      <c r="M17" s="31">
        <f t="shared" si="2"/>
        <v>1.1981349214652508</v>
      </c>
    </row>
    <row r="18" spans="1:13" ht="12.75">
      <c r="A18" s="111" t="s">
        <v>33</v>
      </c>
      <c r="B18" s="29">
        <v>3352.15</v>
      </c>
      <c r="C18" s="29">
        <v>547.6</v>
      </c>
      <c r="D18" s="30">
        <f t="shared" si="3"/>
        <v>1.633578449651716</v>
      </c>
      <c r="E18" s="29">
        <v>721.05</v>
      </c>
      <c r="F18" s="29">
        <v>473.313</v>
      </c>
      <c r="G18" s="30">
        <f t="shared" si="0"/>
        <v>6.5642188475140415</v>
      </c>
      <c r="H18" s="29">
        <v>233.75</v>
      </c>
      <c r="I18" s="29">
        <v>10.9</v>
      </c>
      <c r="J18" s="30">
        <f>I18/H18*10</f>
        <v>0.4663101604278075</v>
      </c>
      <c r="K18" s="29">
        <f t="shared" si="1"/>
        <v>4306.95</v>
      </c>
      <c r="L18" s="29">
        <f t="shared" si="1"/>
        <v>1031.813</v>
      </c>
      <c r="M18" s="31">
        <f t="shared" si="2"/>
        <v>2.395693007812954</v>
      </c>
    </row>
    <row r="19" spans="1:13" ht="12.75">
      <c r="A19" s="111" t="s">
        <v>32</v>
      </c>
      <c r="B19" s="29">
        <v>906.51</v>
      </c>
      <c r="C19" s="29">
        <v>138.503</v>
      </c>
      <c r="D19" s="30">
        <f t="shared" si="3"/>
        <v>1.5278706247035332</v>
      </c>
      <c r="E19" s="29">
        <v>926.67</v>
      </c>
      <c r="F19" s="72">
        <v>153.744</v>
      </c>
      <c r="G19" s="30">
        <f t="shared" si="0"/>
        <v>1.6591019456764544</v>
      </c>
      <c r="H19" s="29">
        <v>34546.52</v>
      </c>
      <c r="I19" s="29">
        <v>1241.435</v>
      </c>
      <c r="J19" s="30"/>
      <c r="K19" s="29">
        <f t="shared" si="1"/>
        <v>36379.7</v>
      </c>
      <c r="L19" s="29">
        <f t="shared" si="1"/>
        <v>1533.6819999999998</v>
      </c>
      <c r="M19" s="31">
        <f t="shared" si="2"/>
        <v>0.4215763186612314</v>
      </c>
    </row>
    <row r="20" spans="1:13" ht="12.75">
      <c r="A20" s="111" t="s">
        <v>99</v>
      </c>
      <c r="B20" s="29"/>
      <c r="C20" s="72"/>
      <c r="D20" s="30"/>
      <c r="E20" s="29">
        <v>4.67</v>
      </c>
      <c r="F20" s="29">
        <v>0.738</v>
      </c>
      <c r="G20" s="30">
        <f t="shared" si="0"/>
        <v>1.5802997858672376</v>
      </c>
      <c r="H20" s="29"/>
      <c r="I20" s="29"/>
      <c r="J20" s="30"/>
      <c r="K20" s="29">
        <f t="shared" si="1"/>
        <v>4.67</v>
      </c>
      <c r="L20" s="29">
        <f t="shared" si="1"/>
        <v>0.738</v>
      </c>
      <c r="M20" s="31">
        <f t="shared" si="2"/>
        <v>1.5802997858672376</v>
      </c>
    </row>
    <row r="21" spans="1:13" ht="12.75">
      <c r="A21" s="111" t="s">
        <v>22</v>
      </c>
      <c r="B21" s="29">
        <v>1604.38</v>
      </c>
      <c r="C21" s="29">
        <v>264.012</v>
      </c>
      <c r="D21" s="30">
        <f>C21/B21*10</f>
        <v>1.6455702514366919</v>
      </c>
      <c r="E21" s="29">
        <v>71383.65</v>
      </c>
      <c r="F21" s="29">
        <v>10039.948</v>
      </c>
      <c r="G21" s="30">
        <f t="shared" si="0"/>
        <v>1.4064772535447545</v>
      </c>
      <c r="H21" s="29"/>
      <c r="I21" s="29"/>
      <c r="J21" s="30"/>
      <c r="K21" s="29">
        <f t="shared" si="1"/>
        <v>72988.03</v>
      </c>
      <c r="L21" s="29">
        <f t="shared" si="1"/>
        <v>10303.960000000001</v>
      </c>
      <c r="M21" s="31">
        <f t="shared" si="2"/>
        <v>1.4117328553736828</v>
      </c>
    </row>
    <row r="22" spans="1:13" ht="12.75">
      <c r="A22" s="111" t="s">
        <v>15</v>
      </c>
      <c r="B22" s="29">
        <v>242.25</v>
      </c>
      <c r="C22" s="29">
        <v>57.3</v>
      </c>
      <c r="D22" s="30">
        <f>C22/B22*10</f>
        <v>2.3653250773993806</v>
      </c>
      <c r="E22" s="29">
        <v>8705.02</v>
      </c>
      <c r="F22" s="29">
        <v>1315.435</v>
      </c>
      <c r="G22" s="30">
        <f t="shared" si="0"/>
        <v>1.5111223179268973</v>
      </c>
      <c r="H22" s="29">
        <v>157552.82</v>
      </c>
      <c r="I22" s="29">
        <v>10586.165</v>
      </c>
      <c r="J22" s="30">
        <f>I22/H22*10</f>
        <v>0.6719121244545163</v>
      </c>
      <c r="K22" s="29">
        <f t="shared" si="1"/>
        <v>166500.09</v>
      </c>
      <c r="L22" s="29">
        <f t="shared" si="1"/>
        <v>11958.900000000001</v>
      </c>
      <c r="M22" s="31">
        <f t="shared" si="2"/>
        <v>0.7182518640080016</v>
      </c>
    </row>
    <row r="23" spans="1:13" ht="12.75">
      <c r="A23" s="111" t="s">
        <v>28</v>
      </c>
      <c r="B23" s="29"/>
      <c r="C23" s="29"/>
      <c r="D23" s="30"/>
      <c r="E23" s="29">
        <v>201.32</v>
      </c>
      <c r="F23" s="29">
        <v>35.639</v>
      </c>
      <c r="G23" s="30">
        <f t="shared" si="0"/>
        <v>1.7702662427975366</v>
      </c>
      <c r="H23" s="29">
        <v>11857.95</v>
      </c>
      <c r="I23" s="29">
        <v>607.743</v>
      </c>
      <c r="J23" s="30">
        <f>I23/H23*10</f>
        <v>0.5125194489772684</v>
      </c>
      <c r="K23" s="29">
        <f t="shared" si="1"/>
        <v>12059.27</v>
      </c>
      <c r="L23" s="29">
        <f t="shared" si="1"/>
        <v>643.3820000000001</v>
      </c>
      <c r="M23" s="31">
        <f t="shared" si="2"/>
        <v>0.5335165395583646</v>
      </c>
    </row>
    <row r="24" spans="1:13" ht="12.75">
      <c r="A24" s="111" t="s">
        <v>45</v>
      </c>
      <c r="B24" s="29">
        <v>458.4</v>
      </c>
      <c r="C24" s="29">
        <v>60.996</v>
      </c>
      <c r="D24" s="30">
        <f>C24/B24*10</f>
        <v>1.330628272251309</v>
      </c>
      <c r="E24" s="29">
        <v>1880.64</v>
      </c>
      <c r="F24" s="29">
        <v>314.621</v>
      </c>
      <c r="G24" s="30">
        <f t="shared" si="0"/>
        <v>1.672946443763825</v>
      </c>
      <c r="H24" s="29">
        <v>3094.63</v>
      </c>
      <c r="I24" s="29">
        <v>88.868</v>
      </c>
      <c r="J24" s="30">
        <f>I24/H24*10</f>
        <v>0.28716841754910927</v>
      </c>
      <c r="K24" s="29">
        <f t="shared" si="1"/>
        <v>5433.67</v>
      </c>
      <c r="L24" s="29">
        <f t="shared" si="1"/>
        <v>464.48499999999996</v>
      </c>
      <c r="M24" s="31">
        <f t="shared" si="2"/>
        <v>0.8548274002653822</v>
      </c>
    </row>
    <row r="25" spans="1:13" ht="12.75">
      <c r="A25" s="111" t="s">
        <v>19</v>
      </c>
      <c r="B25" s="29"/>
      <c r="C25" s="29"/>
      <c r="D25" s="30"/>
      <c r="E25" s="29">
        <v>353.78</v>
      </c>
      <c r="F25" s="29">
        <v>733.267</v>
      </c>
      <c r="G25" s="30">
        <f t="shared" si="0"/>
        <v>20.726638023630507</v>
      </c>
      <c r="H25" s="29"/>
      <c r="I25" s="29"/>
      <c r="J25" s="30"/>
      <c r="K25" s="29">
        <f t="shared" si="1"/>
        <v>353.78</v>
      </c>
      <c r="L25" s="29">
        <f t="shared" si="1"/>
        <v>733.267</v>
      </c>
      <c r="M25" s="31">
        <f t="shared" si="2"/>
        <v>20.726638023630507</v>
      </c>
    </row>
    <row r="26" spans="1:13" ht="12.75">
      <c r="A26" s="111" t="s">
        <v>47</v>
      </c>
      <c r="B26" s="29">
        <v>19017.19</v>
      </c>
      <c r="C26" s="29">
        <v>3943.691</v>
      </c>
      <c r="D26" s="30">
        <f>C26/B26*10</f>
        <v>2.0737506434967523</v>
      </c>
      <c r="E26" s="72">
        <v>1939.49</v>
      </c>
      <c r="F26" s="72">
        <v>443.082</v>
      </c>
      <c r="G26" s="30">
        <f t="shared" si="0"/>
        <v>2.284528406952343</v>
      </c>
      <c r="H26" s="29"/>
      <c r="I26" s="29"/>
      <c r="J26" s="30"/>
      <c r="K26" s="29">
        <f t="shared" si="1"/>
        <v>20956.68</v>
      </c>
      <c r="L26" s="29">
        <f t="shared" si="1"/>
        <v>4386.773</v>
      </c>
      <c r="M26" s="31">
        <f t="shared" si="2"/>
        <v>2.093257615232947</v>
      </c>
    </row>
    <row r="27" spans="1:13" ht="12.75">
      <c r="A27" s="111" t="s">
        <v>50</v>
      </c>
      <c r="B27" s="29">
        <v>178.07</v>
      </c>
      <c r="C27" s="29">
        <v>27.613</v>
      </c>
      <c r="D27" s="30">
        <f>C27/B27*10</f>
        <v>1.5506823159431684</v>
      </c>
      <c r="E27" s="29">
        <v>65644.62</v>
      </c>
      <c r="F27" s="29">
        <v>4415.052</v>
      </c>
      <c r="G27" s="30">
        <f t="shared" si="0"/>
        <v>0.6725687497315089</v>
      </c>
      <c r="H27" s="29">
        <v>38027.61</v>
      </c>
      <c r="I27" s="29">
        <v>1324.138</v>
      </c>
      <c r="J27" s="30">
        <f>I27/H27*10</f>
        <v>0.34820437045609753</v>
      </c>
      <c r="K27" s="29">
        <f t="shared" si="1"/>
        <v>103850.3</v>
      </c>
      <c r="L27" s="29">
        <f t="shared" si="1"/>
        <v>5766.803</v>
      </c>
      <c r="M27" s="31">
        <f t="shared" si="2"/>
        <v>0.5552995995196932</v>
      </c>
    </row>
    <row r="28" spans="1:13" ht="13.5" thickBot="1">
      <c r="A28" s="109" t="s">
        <v>49</v>
      </c>
      <c r="B28" s="35"/>
      <c r="C28" s="35"/>
      <c r="D28" s="36"/>
      <c r="E28" s="93">
        <v>9745.08</v>
      </c>
      <c r="F28" s="93">
        <v>389.318</v>
      </c>
      <c r="G28" s="36">
        <f t="shared" si="0"/>
        <v>0.39950210773025974</v>
      </c>
      <c r="H28" s="35"/>
      <c r="I28" s="35"/>
      <c r="J28" s="36"/>
      <c r="K28" s="35">
        <f t="shared" si="1"/>
        <v>9745.08</v>
      </c>
      <c r="L28" s="35">
        <f t="shared" si="1"/>
        <v>389.318</v>
      </c>
      <c r="M28" s="37">
        <f t="shared" si="2"/>
        <v>0.39950210773025974</v>
      </c>
    </row>
    <row r="29" spans="1:13" s="21" customFormat="1" ht="12.75">
      <c r="A29" s="14" t="s">
        <v>68</v>
      </c>
      <c r="B29" s="25">
        <v>638.31</v>
      </c>
      <c r="C29" s="25">
        <v>87.359</v>
      </c>
      <c r="D29" s="26">
        <f>C29/B29*10</f>
        <v>1.368598329965064</v>
      </c>
      <c r="E29" s="118">
        <v>20446.37</v>
      </c>
      <c r="F29" s="118">
        <v>2483.702</v>
      </c>
      <c r="G29" s="26">
        <f t="shared" si="0"/>
        <v>1.2147398291237028</v>
      </c>
      <c r="H29" s="25">
        <v>1159.38</v>
      </c>
      <c r="I29" s="25">
        <v>55.171</v>
      </c>
      <c r="J29" s="26">
        <f>I29/H29*10</f>
        <v>0.4758664113577946</v>
      </c>
      <c r="K29" s="25">
        <f t="shared" si="1"/>
        <v>22244.06</v>
      </c>
      <c r="L29" s="25">
        <f t="shared" si="1"/>
        <v>2626.232</v>
      </c>
      <c r="M29" s="27">
        <f t="shared" si="2"/>
        <v>1.1806441809633672</v>
      </c>
    </row>
    <row r="30" spans="1:13" ht="12.75">
      <c r="A30" s="111" t="s">
        <v>100</v>
      </c>
      <c r="B30" s="29"/>
      <c r="C30" s="29"/>
      <c r="D30" s="30"/>
      <c r="E30" s="72">
        <v>2.05</v>
      </c>
      <c r="F30" s="72">
        <v>1.138</v>
      </c>
      <c r="G30" s="30">
        <f t="shared" si="0"/>
        <v>5.551219512195122</v>
      </c>
      <c r="H30" s="29"/>
      <c r="I30" s="29"/>
      <c r="J30" s="30"/>
      <c r="K30" s="29">
        <f t="shared" si="1"/>
        <v>2.05</v>
      </c>
      <c r="L30" s="29">
        <f t="shared" si="1"/>
        <v>1.138</v>
      </c>
      <c r="M30" s="31">
        <f t="shared" si="2"/>
        <v>5.551219512195122</v>
      </c>
    </row>
    <row r="31" spans="1:13" ht="12.75">
      <c r="A31" s="111" t="s">
        <v>8</v>
      </c>
      <c r="B31" s="29"/>
      <c r="C31" s="72"/>
      <c r="D31" s="30"/>
      <c r="E31" s="29">
        <v>1102.25</v>
      </c>
      <c r="F31" s="29">
        <v>157.219</v>
      </c>
      <c r="G31" s="30">
        <f t="shared" si="0"/>
        <v>1.4263461102290766</v>
      </c>
      <c r="H31" s="29"/>
      <c r="I31" s="29"/>
      <c r="J31" s="30"/>
      <c r="K31" s="29">
        <f t="shared" si="1"/>
        <v>1102.25</v>
      </c>
      <c r="L31" s="29">
        <f t="shared" si="1"/>
        <v>157.219</v>
      </c>
      <c r="M31" s="31">
        <f t="shared" si="2"/>
        <v>1.4263461102290766</v>
      </c>
    </row>
    <row r="32" spans="1:13" s="21" customFormat="1" ht="12.75">
      <c r="A32" s="111" t="s">
        <v>101</v>
      </c>
      <c r="B32" s="29"/>
      <c r="C32" s="29"/>
      <c r="D32" s="30"/>
      <c r="E32" s="72">
        <v>0.6</v>
      </c>
      <c r="F32" s="72">
        <v>0.506</v>
      </c>
      <c r="G32" s="30">
        <f t="shared" si="0"/>
        <v>8.433333333333334</v>
      </c>
      <c r="H32" s="29"/>
      <c r="I32" s="29"/>
      <c r="J32" s="30"/>
      <c r="K32" s="29">
        <f t="shared" si="1"/>
        <v>0.6</v>
      </c>
      <c r="L32" s="29">
        <f t="shared" si="1"/>
        <v>0.506</v>
      </c>
      <c r="M32" s="31">
        <f t="shared" si="2"/>
        <v>8.433333333333334</v>
      </c>
    </row>
    <row r="33" spans="1:13" ht="12.75">
      <c r="A33" s="111" t="s">
        <v>31</v>
      </c>
      <c r="B33" s="29"/>
      <c r="C33" s="72"/>
      <c r="D33" s="30"/>
      <c r="E33" s="72">
        <v>1.1</v>
      </c>
      <c r="F33" s="72">
        <v>0.943</v>
      </c>
      <c r="G33" s="30">
        <f t="shared" si="0"/>
        <v>8.572727272727272</v>
      </c>
      <c r="H33" s="29"/>
      <c r="I33" s="29"/>
      <c r="J33" s="30"/>
      <c r="K33" s="29">
        <f t="shared" si="1"/>
        <v>1.1</v>
      </c>
      <c r="L33" s="29">
        <f t="shared" si="1"/>
        <v>0.943</v>
      </c>
      <c r="M33" s="31">
        <f t="shared" si="2"/>
        <v>8.572727272727272</v>
      </c>
    </row>
    <row r="34" spans="1:13" ht="12.75">
      <c r="A34" s="111" t="s">
        <v>34</v>
      </c>
      <c r="B34" s="29"/>
      <c r="C34" s="29"/>
      <c r="D34" s="30"/>
      <c r="E34" s="72">
        <v>2.07</v>
      </c>
      <c r="F34" s="72">
        <v>1.098</v>
      </c>
      <c r="G34" s="30">
        <f t="shared" si="0"/>
        <v>5.304347826086957</v>
      </c>
      <c r="H34" s="29"/>
      <c r="I34" s="29"/>
      <c r="J34" s="30"/>
      <c r="K34" s="29">
        <f t="shared" si="1"/>
        <v>2.07</v>
      </c>
      <c r="L34" s="29">
        <f t="shared" si="1"/>
        <v>1.098</v>
      </c>
      <c r="M34" s="31">
        <f t="shared" si="2"/>
        <v>5.304347826086957</v>
      </c>
    </row>
    <row r="35" spans="1:13" ht="12.75">
      <c r="A35" s="111" t="s">
        <v>46</v>
      </c>
      <c r="B35" s="29">
        <v>638.26</v>
      </c>
      <c r="C35" s="29">
        <v>87.342</v>
      </c>
      <c r="D35" s="30">
        <f>C35/B35*10</f>
        <v>1.3684391940588476</v>
      </c>
      <c r="E35" s="29">
        <v>18887.82</v>
      </c>
      <c r="F35" s="29">
        <v>2210.208</v>
      </c>
      <c r="G35" s="30">
        <f t="shared" si="0"/>
        <v>1.170176335860888</v>
      </c>
      <c r="H35" s="29">
        <v>1159.38</v>
      </c>
      <c r="I35" s="29">
        <v>55.171</v>
      </c>
      <c r="J35" s="30">
        <f>I35/H35*10</f>
        <v>0.4758664113577946</v>
      </c>
      <c r="K35" s="29">
        <f t="shared" si="1"/>
        <v>20685.46</v>
      </c>
      <c r="L35" s="29">
        <f t="shared" si="1"/>
        <v>2352.721</v>
      </c>
      <c r="M35" s="31">
        <f t="shared" si="2"/>
        <v>1.1373791059033738</v>
      </c>
    </row>
    <row r="36" spans="1:13" s="21" customFormat="1" ht="13.5" thickBot="1">
      <c r="A36" s="109" t="s">
        <v>56</v>
      </c>
      <c r="B36" s="35"/>
      <c r="C36" s="35"/>
      <c r="D36" s="36"/>
      <c r="E36" s="35">
        <v>450.48</v>
      </c>
      <c r="F36" s="35">
        <v>112.59</v>
      </c>
      <c r="G36" s="36">
        <f t="shared" si="0"/>
        <v>2.4993340436867344</v>
      </c>
      <c r="H36" s="35"/>
      <c r="I36" s="35"/>
      <c r="J36" s="36"/>
      <c r="K36" s="35">
        <f t="shared" si="1"/>
        <v>450.48</v>
      </c>
      <c r="L36" s="35">
        <f t="shared" si="1"/>
        <v>112.59</v>
      </c>
      <c r="M36" s="37">
        <f t="shared" si="2"/>
        <v>2.4993340436867344</v>
      </c>
    </row>
    <row r="37" spans="1:13" s="21" customFormat="1" ht="12.75">
      <c r="A37" s="14" t="s">
        <v>83</v>
      </c>
      <c r="B37" s="25">
        <v>743.53</v>
      </c>
      <c r="C37" s="25">
        <v>142.564</v>
      </c>
      <c r="D37" s="26">
        <f>C37/B37*10</f>
        <v>1.9173940526945785</v>
      </c>
      <c r="E37" s="25">
        <v>2609.91</v>
      </c>
      <c r="F37" s="25">
        <v>792.344</v>
      </c>
      <c r="G37" s="26">
        <f t="shared" si="0"/>
        <v>3.035905452678445</v>
      </c>
      <c r="H37" s="25">
        <v>7384.21</v>
      </c>
      <c r="I37" s="25">
        <v>451.335</v>
      </c>
      <c r="J37" s="26">
        <f>I37/H37*10</f>
        <v>0.6112163657317438</v>
      </c>
      <c r="K37" s="25">
        <f aca="true" t="shared" si="4" ref="K37:L68">B37+E37+H37</f>
        <v>10737.65</v>
      </c>
      <c r="L37" s="25">
        <f t="shared" si="4"/>
        <v>1386.243</v>
      </c>
      <c r="M37" s="27">
        <f t="shared" si="2"/>
        <v>1.291011534181129</v>
      </c>
    </row>
    <row r="38" spans="1:13" s="21" customFormat="1" ht="12.75">
      <c r="A38" s="111" t="s">
        <v>0</v>
      </c>
      <c r="B38" s="29">
        <v>10.32</v>
      </c>
      <c r="C38" s="29">
        <v>4.52</v>
      </c>
      <c r="D38" s="30">
        <f>C38/B38*10</f>
        <v>4.37984496124031</v>
      </c>
      <c r="E38" s="29">
        <v>151.95</v>
      </c>
      <c r="F38" s="29">
        <v>25.705</v>
      </c>
      <c r="G38" s="30">
        <f t="shared" si="0"/>
        <v>1.6916748930569268</v>
      </c>
      <c r="H38" s="29"/>
      <c r="I38" s="29"/>
      <c r="J38" s="30"/>
      <c r="K38" s="29">
        <f t="shared" si="4"/>
        <v>162.26999999999998</v>
      </c>
      <c r="L38" s="29">
        <f t="shared" si="4"/>
        <v>30.224999999999998</v>
      </c>
      <c r="M38" s="31">
        <f t="shared" si="2"/>
        <v>1.8626363468293585</v>
      </c>
    </row>
    <row r="39" spans="1:13" ht="12.75">
      <c r="A39" s="111" t="s">
        <v>4</v>
      </c>
      <c r="B39" s="29"/>
      <c r="C39" s="29"/>
      <c r="D39" s="30"/>
      <c r="E39" s="29">
        <v>1.08</v>
      </c>
      <c r="F39" s="29">
        <v>0.566</v>
      </c>
      <c r="G39" s="30">
        <f t="shared" si="0"/>
        <v>5.2407407407407405</v>
      </c>
      <c r="H39" s="29"/>
      <c r="I39" s="29"/>
      <c r="J39" s="30"/>
      <c r="K39" s="29">
        <f t="shared" si="4"/>
        <v>1.08</v>
      </c>
      <c r="L39" s="29">
        <f t="shared" si="4"/>
        <v>0.566</v>
      </c>
      <c r="M39" s="31">
        <f t="shared" si="2"/>
        <v>5.2407407407407405</v>
      </c>
    </row>
    <row r="40" spans="1:13" ht="12.75">
      <c r="A40" s="111" t="s">
        <v>25</v>
      </c>
      <c r="B40" s="72">
        <v>1.08</v>
      </c>
      <c r="C40" s="72">
        <v>0.24</v>
      </c>
      <c r="D40" s="30">
        <f>C40/B40*10</f>
        <v>2.2222222222222223</v>
      </c>
      <c r="E40" s="29">
        <v>261.44</v>
      </c>
      <c r="F40" s="29">
        <v>47.948</v>
      </c>
      <c r="G40" s="30">
        <f t="shared" si="0"/>
        <v>1.8339963280293758</v>
      </c>
      <c r="H40" s="29"/>
      <c r="I40" s="29"/>
      <c r="J40" s="30"/>
      <c r="K40" s="29">
        <f t="shared" si="4"/>
        <v>262.52</v>
      </c>
      <c r="L40" s="29">
        <f t="shared" si="4"/>
        <v>48.188</v>
      </c>
      <c r="M40" s="31">
        <f t="shared" si="2"/>
        <v>1.8355934785921075</v>
      </c>
    </row>
    <row r="41" spans="1:13" ht="12.75">
      <c r="A41" s="111" t="s">
        <v>103</v>
      </c>
      <c r="B41" s="29">
        <v>21.6</v>
      </c>
      <c r="C41" s="29">
        <v>4.074</v>
      </c>
      <c r="D41" s="30">
        <f>C41/B41*10</f>
        <v>1.8861111111111108</v>
      </c>
      <c r="E41" s="30">
        <v>0.02</v>
      </c>
      <c r="F41" s="30">
        <v>0.006</v>
      </c>
      <c r="G41" s="30">
        <f t="shared" si="0"/>
        <v>3</v>
      </c>
      <c r="H41" s="29"/>
      <c r="I41" s="29"/>
      <c r="J41" s="30"/>
      <c r="K41" s="29">
        <f t="shared" si="4"/>
        <v>21.62</v>
      </c>
      <c r="L41" s="29">
        <f t="shared" si="4"/>
        <v>4.08</v>
      </c>
      <c r="M41" s="31">
        <f t="shared" si="2"/>
        <v>1.887141535615171</v>
      </c>
    </row>
    <row r="42" spans="1:13" ht="12.75">
      <c r="A42" s="111" t="s">
        <v>36</v>
      </c>
      <c r="B42" s="29"/>
      <c r="C42" s="29"/>
      <c r="D42" s="30"/>
      <c r="E42" s="72">
        <v>1.14</v>
      </c>
      <c r="F42" s="72">
        <v>1.156</v>
      </c>
      <c r="G42" s="30">
        <f t="shared" si="0"/>
        <v>10.140350877192983</v>
      </c>
      <c r="H42" s="29"/>
      <c r="I42" s="29"/>
      <c r="J42" s="30"/>
      <c r="K42" s="29">
        <f t="shared" si="4"/>
        <v>1.14</v>
      </c>
      <c r="L42" s="29">
        <f t="shared" si="4"/>
        <v>1.156</v>
      </c>
      <c r="M42" s="31">
        <f t="shared" si="2"/>
        <v>10.140350877192983</v>
      </c>
    </row>
    <row r="43" spans="1:13" ht="12.75">
      <c r="A43" s="111" t="s">
        <v>35</v>
      </c>
      <c r="B43" s="72">
        <v>0.6</v>
      </c>
      <c r="C43" s="72">
        <v>0.973</v>
      </c>
      <c r="D43" s="30">
        <f>C43/B43*10</f>
        <v>16.216666666666665</v>
      </c>
      <c r="E43" s="29"/>
      <c r="F43" s="29"/>
      <c r="G43" s="30"/>
      <c r="H43" s="29"/>
      <c r="I43" s="29"/>
      <c r="J43" s="30"/>
      <c r="K43" s="29">
        <f t="shared" si="4"/>
        <v>0.6</v>
      </c>
      <c r="L43" s="29">
        <f t="shared" si="4"/>
        <v>0.973</v>
      </c>
      <c r="M43" s="31">
        <f t="shared" si="2"/>
        <v>16.216666666666665</v>
      </c>
    </row>
    <row r="44" spans="1:13" ht="12.75">
      <c r="A44" s="111" t="s">
        <v>41</v>
      </c>
      <c r="B44" s="29">
        <v>331.74</v>
      </c>
      <c r="C44" s="29">
        <v>61.001</v>
      </c>
      <c r="D44" s="30">
        <f>C44/B44*10</f>
        <v>1.838819557484777</v>
      </c>
      <c r="E44" s="72">
        <v>1268.34</v>
      </c>
      <c r="F44" s="72">
        <v>318.52</v>
      </c>
      <c r="G44" s="30">
        <f aca="true" t="shared" si="5" ref="G44:G83">F44/E44*10</f>
        <v>2.511314000977656</v>
      </c>
      <c r="H44" s="30">
        <v>0.13</v>
      </c>
      <c r="I44" s="30">
        <v>0.016</v>
      </c>
      <c r="J44" s="30">
        <f>I44/H44*10</f>
        <v>1.2307692307692306</v>
      </c>
      <c r="K44" s="29">
        <f t="shared" si="4"/>
        <v>1600.21</v>
      </c>
      <c r="L44" s="29">
        <f t="shared" si="4"/>
        <v>379.537</v>
      </c>
      <c r="M44" s="31">
        <f t="shared" si="2"/>
        <v>2.3717949519125616</v>
      </c>
    </row>
    <row r="45" spans="1:13" ht="12.75">
      <c r="A45" s="111" t="s">
        <v>11</v>
      </c>
      <c r="B45" s="29">
        <v>82.09</v>
      </c>
      <c r="C45" s="29">
        <v>24.554</v>
      </c>
      <c r="D45" s="30">
        <f>C45/B45*10</f>
        <v>2.991107321232793</v>
      </c>
      <c r="E45" s="29">
        <v>493.28</v>
      </c>
      <c r="F45" s="29">
        <v>318.828</v>
      </c>
      <c r="G45" s="30">
        <f t="shared" si="5"/>
        <v>6.46342847875446</v>
      </c>
      <c r="H45" s="29">
        <v>6946.03</v>
      </c>
      <c r="I45" s="29">
        <v>436.983</v>
      </c>
      <c r="J45" s="30">
        <f>I45/H45*10</f>
        <v>0.62911188117529</v>
      </c>
      <c r="K45" s="29">
        <f t="shared" si="4"/>
        <v>7521.4</v>
      </c>
      <c r="L45" s="29">
        <f t="shared" si="4"/>
        <v>780.365</v>
      </c>
      <c r="M45" s="31">
        <f t="shared" si="2"/>
        <v>1.0375262584093388</v>
      </c>
    </row>
    <row r="46" spans="1:13" s="21" customFormat="1" ht="12.75">
      <c r="A46" s="111" t="s">
        <v>59</v>
      </c>
      <c r="B46" s="81">
        <v>296.1</v>
      </c>
      <c r="C46" s="81">
        <v>47.202</v>
      </c>
      <c r="D46" s="30">
        <f>C46/B46*10</f>
        <v>1.5941236068895641</v>
      </c>
      <c r="E46" s="81">
        <v>431.63</v>
      </c>
      <c r="F46" s="81">
        <v>78.927</v>
      </c>
      <c r="G46" s="30">
        <f t="shared" si="5"/>
        <v>1.8285800338252671</v>
      </c>
      <c r="H46" s="81">
        <v>438.05</v>
      </c>
      <c r="I46" s="81">
        <v>14.336</v>
      </c>
      <c r="J46" s="30">
        <f>I46/H46*10</f>
        <v>0.32726857664650155</v>
      </c>
      <c r="K46" s="29">
        <f t="shared" si="4"/>
        <v>1165.78</v>
      </c>
      <c r="L46" s="29">
        <f t="shared" si="4"/>
        <v>140.465</v>
      </c>
      <c r="M46" s="31">
        <f t="shared" si="2"/>
        <v>1.204901439379643</v>
      </c>
    </row>
    <row r="47" spans="1:13" s="21" customFormat="1" ht="13.5" thickBot="1">
      <c r="A47" s="109" t="s">
        <v>54</v>
      </c>
      <c r="B47" s="35"/>
      <c r="C47" s="35"/>
      <c r="D47" s="36"/>
      <c r="E47" s="93">
        <v>0.99</v>
      </c>
      <c r="F47" s="93">
        <v>0.678</v>
      </c>
      <c r="G47" s="36">
        <f t="shared" si="5"/>
        <v>6.8484848484848495</v>
      </c>
      <c r="H47" s="35"/>
      <c r="I47" s="35"/>
      <c r="J47" s="36"/>
      <c r="K47" s="35">
        <f t="shared" si="4"/>
        <v>0.99</v>
      </c>
      <c r="L47" s="35">
        <f t="shared" si="4"/>
        <v>0.678</v>
      </c>
      <c r="M47" s="37">
        <f t="shared" si="2"/>
        <v>6.8484848484848495</v>
      </c>
    </row>
    <row r="48" spans="1:13" s="21" customFormat="1" ht="12.75">
      <c r="A48" s="14" t="s">
        <v>64</v>
      </c>
      <c r="B48" s="108">
        <v>1960.87</v>
      </c>
      <c r="C48" s="108">
        <v>306.432</v>
      </c>
      <c r="D48" s="26">
        <f>C48/B48*10</f>
        <v>1.5627349084844995</v>
      </c>
      <c r="E48" s="119">
        <v>5857.91</v>
      </c>
      <c r="F48" s="119">
        <v>2283.928</v>
      </c>
      <c r="G48" s="26">
        <f t="shared" si="5"/>
        <v>3.8988786102893354</v>
      </c>
      <c r="H48" s="119">
        <v>3790.62</v>
      </c>
      <c r="I48" s="119">
        <v>355.046</v>
      </c>
      <c r="J48" s="26">
        <f>I48/H48*10</f>
        <v>0.9366436097524944</v>
      </c>
      <c r="K48" s="25">
        <f t="shared" si="4"/>
        <v>11609.4</v>
      </c>
      <c r="L48" s="25">
        <f t="shared" si="4"/>
        <v>2945.4059999999995</v>
      </c>
      <c r="M48" s="27">
        <f t="shared" si="2"/>
        <v>2.53708718796837</v>
      </c>
    </row>
    <row r="49" spans="1:13" s="21" customFormat="1" ht="12.75">
      <c r="A49" s="111" t="s">
        <v>24</v>
      </c>
      <c r="B49" s="82">
        <v>16.17</v>
      </c>
      <c r="C49" s="82">
        <v>12.314</v>
      </c>
      <c r="D49" s="30">
        <f>C49/B49*10</f>
        <v>7.615337043908472</v>
      </c>
      <c r="E49" s="81">
        <v>751.59</v>
      </c>
      <c r="F49" s="81">
        <v>371.294</v>
      </c>
      <c r="G49" s="30">
        <f t="shared" si="5"/>
        <v>4.940113625780013</v>
      </c>
      <c r="H49" s="83">
        <v>2.07</v>
      </c>
      <c r="I49" s="83">
        <v>1.036</v>
      </c>
      <c r="J49" s="30">
        <f>I49/H49*10</f>
        <v>5.004830917874397</v>
      </c>
      <c r="K49" s="29">
        <f t="shared" si="4"/>
        <v>769.83</v>
      </c>
      <c r="L49" s="29">
        <f t="shared" si="4"/>
        <v>384.644</v>
      </c>
      <c r="M49" s="31">
        <f t="shared" si="2"/>
        <v>4.996479742280763</v>
      </c>
    </row>
    <row r="50" spans="1:13" ht="12.75">
      <c r="A50" s="111" t="s">
        <v>89</v>
      </c>
      <c r="B50" s="82"/>
      <c r="C50" s="82"/>
      <c r="D50" s="30"/>
      <c r="E50" s="83">
        <v>1.42</v>
      </c>
      <c r="F50" s="83">
        <v>0.186</v>
      </c>
      <c r="G50" s="30">
        <f t="shared" si="5"/>
        <v>1.3098591549295775</v>
      </c>
      <c r="H50" s="82"/>
      <c r="I50" s="82"/>
      <c r="J50" s="30"/>
      <c r="K50" s="29">
        <f t="shared" si="4"/>
        <v>1.42</v>
      </c>
      <c r="L50" s="29">
        <f t="shared" si="4"/>
        <v>0.186</v>
      </c>
      <c r="M50" s="31">
        <f t="shared" si="2"/>
        <v>1.3098591549295775</v>
      </c>
    </row>
    <row r="51" spans="1:13" ht="12.75">
      <c r="A51" s="111" t="s">
        <v>27</v>
      </c>
      <c r="B51" s="83"/>
      <c r="C51" s="83"/>
      <c r="D51" s="30"/>
      <c r="E51" s="83">
        <v>0.22</v>
      </c>
      <c r="F51" s="83">
        <v>0.488</v>
      </c>
      <c r="G51" s="30">
        <f t="shared" si="5"/>
        <v>22.181818181818183</v>
      </c>
      <c r="H51" s="81"/>
      <c r="I51" s="81"/>
      <c r="J51" s="30"/>
      <c r="K51" s="29">
        <f t="shared" si="4"/>
        <v>0.22</v>
      </c>
      <c r="L51" s="29">
        <f t="shared" si="4"/>
        <v>0.488</v>
      </c>
      <c r="M51" s="31">
        <f t="shared" si="2"/>
        <v>22.181818181818183</v>
      </c>
    </row>
    <row r="52" spans="1:13" ht="12.75">
      <c r="A52" s="111" t="s">
        <v>29</v>
      </c>
      <c r="B52" s="81">
        <v>17.55</v>
      </c>
      <c r="C52" s="83">
        <v>3.996</v>
      </c>
      <c r="D52" s="30">
        <f>C52/B52*10</f>
        <v>2.276923076923077</v>
      </c>
      <c r="E52" s="81">
        <v>676.57</v>
      </c>
      <c r="F52" s="81">
        <v>290.505</v>
      </c>
      <c r="G52" s="30">
        <f t="shared" si="5"/>
        <v>4.2937907385784175</v>
      </c>
      <c r="H52" s="81">
        <v>2675.16</v>
      </c>
      <c r="I52" s="81">
        <v>222.619</v>
      </c>
      <c r="J52" s="30">
        <f>I52/H52*10</f>
        <v>0.8321707860464421</v>
      </c>
      <c r="K52" s="29">
        <f t="shared" si="4"/>
        <v>3369.2799999999997</v>
      </c>
      <c r="L52" s="29">
        <f t="shared" si="4"/>
        <v>517.12</v>
      </c>
      <c r="M52" s="31">
        <f t="shared" si="2"/>
        <v>1.5348086238009309</v>
      </c>
    </row>
    <row r="53" spans="1:13" s="21" customFormat="1" ht="12.75">
      <c r="A53" s="111" t="s">
        <v>13</v>
      </c>
      <c r="B53" s="81"/>
      <c r="C53" s="81"/>
      <c r="D53" s="30"/>
      <c r="E53" s="81">
        <v>3871.98</v>
      </c>
      <c r="F53" s="81">
        <v>1496.232</v>
      </c>
      <c r="G53" s="30">
        <f t="shared" si="5"/>
        <v>3.8642554971874854</v>
      </c>
      <c r="H53" s="81">
        <v>595.95</v>
      </c>
      <c r="I53" s="81">
        <v>90.936</v>
      </c>
      <c r="J53" s="30">
        <f>I53/H53*10</f>
        <v>1.5258998238107224</v>
      </c>
      <c r="K53" s="29">
        <f t="shared" si="4"/>
        <v>4467.93</v>
      </c>
      <c r="L53" s="29">
        <f t="shared" si="4"/>
        <v>1587.168</v>
      </c>
      <c r="M53" s="31">
        <f t="shared" si="2"/>
        <v>3.5523564603742668</v>
      </c>
    </row>
    <row r="54" spans="1:13" ht="12.75">
      <c r="A54" s="111" t="s">
        <v>30</v>
      </c>
      <c r="B54" s="83">
        <v>0.36</v>
      </c>
      <c r="C54" s="83">
        <v>0.139</v>
      </c>
      <c r="D54" s="30">
        <f>C54/B54*10</f>
        <v>3.8611111111111116</v>
      </c>
      <c r="E54" s="83">
        <v>3.14</v>
      </c>
      <c r="F54" s="83">
        <v>4.739</v>
      </c>
      <c r="G54" s="30">
        <f t="shared" si="5"/>
        <v>15.092356687898087</v>
      </c>
      <c r="H54" s="81">
        <v>477.12</v>
      </c>
      <c r="I54" s="81">
        <v>38.17</v>
      </c>
      <c r="J54" s="30">
        <f>I54/H54*10</f>
        <v>0.8000083836351441</v>
      </c>
      <c r="K54" s="29">
        <f t="shared" si="4"/>
        <v>480.62</v>
      </c>
      <c r="L54" s="29">
        <f t="shared" si="4"/>
        <v>43.048</v>
      </c>
      <c r="M54" s="31">
        <f t="shared" si="2"/>
        <v>0.8956764179601349</v>
      </c>
    </row>
    <row r="55" spans="1:13" ht="12.75">
      <c r="A55" s="111" t="s">
        <v>107</v>
      </c>
      <c r="B55" s="82"/>
      <c r="C55" s="82"/>
      <c r="D55" s="30"/>
      <c r="E55" s="83">
        <v>0.63</v>
      </c>
      <c r="F55" s="83">
        <v>0.494</v>
      </c>
      <c r="G55" s="30">
        <f t="shared" si="5"/>
        <v>7.841269841269841</v>
      </c>
      <c r="H55" s="82"/>
      <c r="I55" s="82"/>
      <c r="J55" s="30"/>
      <c r="K55" s="29">
        <f t="shared" si="4"/>
        <v>0.63</v>
      </c>
      <c r="L55" s="29">
        <f t="shared" si="4"/>
        <v>0.494</v>
      </c>
      <c r="M55" s="31">
        <f t="shared" si="2"/>
        <v>7.841269841269841</v>
      </c>
    </row>
    <row r="56" spans="1:13" s="21" customFormat="1" ht="12.75">
      <c r="A56" s="111" t="s">
        <v>92</v>
      </c>
      <c r="B56" s="82">
        <v>172.08</v>
      </c>
      <c r="C56" s="82">
        <v>26.798</v>
      </c>
      <c r="D56" s="30">
        <f>C56/B56*10</f>
        <v>1.557298930729893</v>
      </c>
      <c r="E56" s="81">
        <v>338.97</v>
      </c>
      <c r="F56" s="81">
        <v>42.041</v>
      </c>
      <c r="G56" s="30">
        <f t="shared" si="5"/>
        <v>1.2402572499041211</v>
      </c>
      <c r="H56" s="82"/>
      <c r="I56" s="82"/>
      <c r="J56" s="30"/>
      <c r="K56" s="29">
        <f t="shared" si="4"/>
        <v>511.05000000000007</v>
      </c>
      <c r="L56" s="29">
        <f t="shared" si="4"/>
        <v>68.839</v>
      </c>
      <c r="M56" s="31">
        <f t="shared" si="2"/>
        <v>1.3470110556696993</v>
      </c>
    </row>
    <row r="57" spans="1:13" ht="12.75">
      <c r="A57" s="111" t="s">
        <v>93</v>
      </c>
      <c r="B57" s="81"/>
      <c r="C57" s="83"/>
      <c r="D57" s="30"/>
      <c r="E57" s="83">
        <v>2.25</v>
      </c>
      <c r="F57" s="83">
        <v>1.364</v>
      </c>
      <c r="G57" s="30">
        <f t="shared" si="5"/>
        <v>6.062222222222222</v>
      </c>
      <c r="H57" s="82"/>
      <c r="I57" s="82"/>
      <c r="J57" s="30"/>
      <c r="K57" s="29">
        <f t="shared" si="4"/>
        <v>2.25</v>
      </c>
      <c r="L57" s="29">
        <f t="shared" si="4"/>
        <v>1.364</v>
      </c>
      <c r="M57" s="31">
        <f t="shared" si="2"/>
        <v>6.062222222222222</v>
      </c>
    </row>
    <row r="58" spans="1:13" ht="12.75">
      <c r="A58" s="111" t="s">
        <v>48</v>
      </c>
      <c r="B58" s="81"/>
      <c r="C58" s="81"/>
      <c r="D58" s="30"/>
      <c r="E58" s="86">
        <v>0.06</v>
      </c>
      <c r="F58" s="86">
        <v>0.036</v>
      </c>
      <c r="G58" s="30">
        <f t="shared" si="5"/>
        <v>6</v>
      </c>
      <c r="H58" s="81"/>
      <c r="I58" s="83"/>
      <c r="J58" s="30"/>
      <c r="K58" s="29">
        <f t="shared" si="4"/>
        <v>0.06</v>
      </c>
      <c r="L58" s="29">
        <f t="shared" si="4"/>
        <v>0.036</v>
      </c>
      <c r="M58" s="31">
        <f t="shared" si="2"/>
        <v>6</v>
      </c>
    </row>
    <row r="59" spans="1:13" s="21" customFormat="1" ht="12.75">
      <c r="A59" s="111" t="s">
        <v>52</v>
      </c>
      <c r="B59" s="81"/>
      <c r="C59" s="81"/>
      <c r="D59" s="30"/>
      <c r="E59" s="81">
        <v>0.9</v>
      </c>
      <c r="F59" s="81">
        <v>0.563</v>
      </c>
      <c r="G59" s="30">
        <f t="shared" si="5"/>
        <v>6.2555555555555555</v>
      </c>
      <c r="H59" s="82"/>
      <c r="I59" s="82"/>
      <c r="J59" s="30"/>
      <c r="K59" s="29">
        <f t="shared" si="4"/>
        <v>0.9</v>
      </c>
      <c r="L59" s="29">
        <f t="shared" si="4"/>
        <v>0.563</v>
      </c>
      <c r="M59" s="31">
        <f t="shared" si="2"/>
        <v>6.2555555555555555</v>
      </c>
    </row>
    <row r="60" spans="1:13" ht="12.75">
      <c r="A60" s="111" t="s">
        <v>55</v>
      </c>
      <c r="B60" s="82"/>
      <c r="C60" s="82"/>
      <c r="D60" s="30"/>
      <c r="E60" s="81">
        <v>32.71</v>
      </c>
      <c r="F60" s="81">
        <v>45.763</v>
      </c>
      <c r="G60" s="30">
        <f t="shared" si="5"/>
        <v>13.990522775909506</v>
      </c>
      <c r="H60" s="82"/>
      <c r="I60" s="82"/>
      <c r="J60" s="30"/>
      <c r="K60" s="29">
        <f t="shared" si="4"/>
        <v>32.71</v>
      </c>
      <c r="L60" s="29">
        <f t="shared" si="4"/>
        <v>45.763</v>
      </c>
      <c r="M60" s="31">
        <f t="shared" si="2"/>
        <v>13.990522775909506</v>
      </c>
    </row>
    <row r="61" spans="1:13" ht="12.75">
      <c r="A61" s="111" t="s">
        <v>53</v>
      </c>
      <c r="B61" s="82">
        <v>8.2</v>
      </c>
      <c r="C61" s="83">
        <v>1.741</v>
      </c>
      <c r="D61" s="30">
        <f>C61/B61*10</f>
        <v>2.1231707317073174</v>
      </c>
      <c r="E61" s="81">
        <v>34.03</v>
      </c>
      <c r="F61" s="81">
        <v>6.685</v>
      </c>
      <c r="G61" s="30">
        <f t="shared" si="5"/>
        <v>1.9644431384072876</v>
      </c>
      <c r="H61" s="82"/>
      <c r="I61" s="82"/>
      <c r="J61" s="30"/>
      <c r="K61" s="29">
        <f t="shared" si="4"/>
        <v>42.230000000000004</v>
      </c>
      <c r="L61" s="29">
        <f t="shared" si="4"/>
        <v>8.426</v>
      </c>
      <c r="M61" s="31">
        <f t="shared" si="2"/>
        <v>1.995264030310206</v>
      </c>
    </row>
    <row r="62" spans="1:13" ht="13.5" thickBot="1">
      <c r="A62" s="109" t="s">
        <v>58</v>
      </c>
      <c r="B62" s="84">
        <v>1746.51</v>
      </c>
      <c r="C62" s="84">
        <v>261.444</v>
      </c>
      <c r="D62" s="36">
        <f>C62/B62*10</f>
        <v>1.4969510624044524</v>
      </c>
      <c r="E62" s="84">
        <v>143.41</v>
      </c>
      <c r="F62" s="84">
        <v>23.538</v>
      </c>
      <c r="G62" s="36">
        <f t="shared" si="5"/>
        <v>1.6413081375078447</v>
      </c>
      <c r="H62" s="84">
        <v>40.32</v>
      </c>
      <c r="I62" s="91">
        <v>2.285</v>
      </c>
      <c r="J62" s="36">
        <f>I62/H62*10</f>
        <v>0.5667162698412699</v>
      </c>
      <c r="K62" s="35">
        <f t="shared" si="4"/>
        <v>1930.24</v>
      </c>
      <c r="L62" s="35">
        <f t="shared" si="4"/>
        <v>287.26700000000005</v>
      </c>
      <c r="M62" s="37">
        <f t="shared" si="2"/>
        <v>1.488244985079576</v>
      </c>
    </row>
    <row r="63" spans="1:13" s="21" customFormat="1" ht="12.75">
      <c r="A63" s="14" t="s">
        <v>119</v>
      </c>
      <c r="B63" s="119">
        <v>98.33</v>
      </c>
      <c r="C63" s="119">
        <v>24.195</v>
      </c>
      <c r="D63" s="26">
        <f>C63/B63*10</f>
        <v>2.4605918844706602</v>
      </c>
      <c r="E63" s="119">
        <v>161.06</v>
      </c>
      <c r="F63" s="119">
        <v>39.894</v>
      </c>
      <c r="G63" s="26">
        <f t="shared" si="5"/>
        <v>2.476965106171613</v>
      </c>
      <c r="H63" s="108"/>
      <c r="I63" s="108"/>
      <c r="J63" s="26"/>
      <c r="K63" s="25">
        <f t="shared" si="4"/>
        <v>259.39</v>
      </c>
      <c r="L63" s="25">
        <f t="shared" si="4"/>
        <v>64.089</v>
      </c>
      <c r="M63" s="27">
        <f t="shared" si="2"/>
        <v>2.470758317591272</v>
      </c>
    </row>
    <row r="64" spans="1:13" s="21" customFormat="1" ht="12.75">
      <c r="A64" s="111" t="s">
        <v>17</v>
      </c>
      <c r="B64" s="82">
        <v>0.09</v>
      </c>
      <c r="C64" s="86">
        <v>0.034</v>
      </c>
      <c r="D64" s="30">
        <f>C64/B64*10</f>
        <v>3.777777777777778</v>
      </c>
      <c r="E64" s="83">
        <v>0.82</v>
      </c>
      <c r="F64" s="83">
        <v>0.673</v>
      </c>
      <c r="G64" s="30">
        <f t="shared" si="5"/>
        <v>8.207317073170731</v>
      </c>
      <c r="H64" s="82"/>
      <c r="I64" s="82"/>
      <c r="J64" s="30"/>
      <c r="K64" s="29">
        <f t="shared" si="4"/>
        <v>0.9099999999999999</v>
      </c>
      <c r="L64" s="29">
        <f t="shared" si="4"/>
        <v>0.7070000000000001</v>
      </c>
      <c r="M64" s="31">
        <f t="shared" si="2"/>
        <v>7.76923076923077</v>
      </c>
    </row>
    <row r="65" spans="1:13" ht="12.75">
      <c r="A65" s="111" t="s">
        <v>94</v>
      </c>
      <c r="B65" s="81"/>
      <c r="C65" s="81"/>
      <c r="D65" s="30"/>
      <c r="E65" s="83">
        <v>0.32</v>
      </c>
      <c r="F65" s="86">
        <v>0.009</v>
      </c>
      <c r="G65" s="30">
        <f t="shared" si="5"/>
        <v>0.28125</v>
      </c>
      <c r="H65" s="81"/>
      <c r="I65" s="81"/>
      <c r="J65" s="30"/>
      <c r="K65" s="29">
        <f t="shared" si="4"/>
        <v>0.32</v>
      </c>
      <c r="L65" s="29">
        <f t="shared" si="4"/>
        <v>0.009</v>
      </c>
      <c r="M65" s="31">
        <f t="shared" si="2"/>
        <v>0.28125</v>
      </c>
    </row>
    <row r="66" spans="1:13" ht="12.75">
      <c r="A66" s="111" t="s">
        <v>96</v>
      </c>
      <c r="B66" s="82"/>
      <c r="C66" s="82"/>
      <c r="D66" s="30"/>
      <c r="E66" s="83">
        <v>0.42</v>
      </c>
      <c r="F66" s="83">
        <v>0.463</v>
      </c>
      <c r="G66" s="30">
        <f t="shared" si="5"/>
        <v>11.023809523809526</v>
      </c>
      <c r="H66" s="81"/>
      <c r="I66" s="81"/>
      <c r="J66" s="30"/>
      <c r="K66" s="29">
        <f t="shared" si="4"/>
        <v>0.42</v>
      </c>
      <c r="L66" s="29">
        <f t="shared" si="4"/>
        <v>0.463</v>
      </c>
      <c r="M66" s="31">
        <f t="shared" si="2"/>
        <v>11.023809523809526</v>
      </c>
    </row>
    <row r="67" spans="1:13" ht="12.75">
      <c r="A67" s="111" t="s">
        <v>39</v>
      </c>
      <c r="B67" s="81">
        <v>58.58</v>
      </c>
      <c r="C67" s="81">
        <v>14.149</v>
      </c>
      <c r="D67" s="30">
        <f>C67/B67*10</f>
        <v>2.415329463980881</v>
      </c>
      <c r="E67" s="81">
        <v>143.18</v>
      </c>
      <c r="F67" s="81">
        <v>34.703</v>
      </c>
      <c r="G67" s="30">
        <f t="shared" si="5"/>
        <v>2.423732364855427</v>
      </c>
      <c r="H67" s="81"/>
      <c r="I67" s="81"/>
      <c r="J67" s="30"/>
      <c r="K67" s="29">
        <f t="shared" si="4"/>
        <v>201.76</v>
      </c>
      <c r="L67" s="29">
        <f t="shared" si="4"/>
        <v>48.852000000000004</v>
      </c>
      <c r="M67" s="31">
        <f t="shared" si="2"/>
        <v>2.4212926249008726</v>
      </c>
    </row>
    <row r="68" spans="1:13" ht="12.75">
      <c r="A68" s="111" t="s">
        <v>51</v>
      </c>
      <c r="B68" s="81">
        <v>39.66</v>
      </c>
      <c r="C68" s="81">
        <v>10.012</v>
      </c>
      <c r="D68" s="30">
        <f>C68/B68*10</f>
        <v>2.524457892082703</v>
      </c>
      <c r="E68" s="83">
        <v>15.3</v>
      </c>
      <c r="F68" s="83">
        <v>2.838</v>
      </c>
      <c r="G68" s="30">
        <f t="shared" si="5"/>
        <v>1.8549019607843138</v>
      </c>
      <c r="H68" s="82"/>
      <c r="I68" s="82"/>
      <c r="J68" s="30"/>
      <c r="K68" s="29">
        <f t="shared" si="4"/>
        <v>54.959999999999994</v>
      </c>
      <c r="L68" s="29">
        <f t="shared" si="4"/>
        <v>12.850000000000001</v>
      </c>
      <c r="M68" s="31">
        <f t="shared" si="2"/>
        <v>2.3380640465793308</v>
      </c>
    </row>
    <row r="69" spans="1:13" ht="12.75">
      <c r="A69" s="111" t="s">
        <v>104</v>
      </c>
      <c r="B69" s="81"/>
      <c r="C69" s="81"/>
      <c r="D69" s="30"/>
      <c r="E69" s="83">
        <v>0.66</v>
      </c>
      <c r="F69" s="83">
        <v>0.44</v>
      </c>
      <c r="G69" s="30">
        <f t="shared" si="5"/>
        <v>6.666666666666666</v>
      </c>
      <c r="H69" s="82"/>
      <c r="I69" s="82"/>
      <c r="J69" s="30"/>
      <c r="K69" s="29">
        <f aca="true" t="shared" si="6" ref="K69:L83">B69+E69+H69</f>
        <v>0.66</v>
      </c>
      <c r="L69" s="29">
        <f t="shared" si="6"/>
        <v>0.44</v>
      </c>
      <c r="M69" s="31">
        <f aca="true" t="shared" si="7" ref="M69:M83">L69/K69*10</f>
        <v>6.666666666666666</v>
      </c>
    </row>
    <row r="70" spans="1:13" s="21" customFormat="1" ht="13.5" thickBot="1">
      <c r="A70" s="109" t="s">
        <v>105</v>
      </c>
      <c r="B70" s="84"/>
      <c r="C70" s="84"/>
      <c r="D70" s="36"/>
      <c r="E70" s="91">
        <v>0.33</v>
      </c>
      <c r="F70" s="91">
        <v>0.765</v>
      </c>
      <c r="G70" s="36">
        <f t="shared" si="5"/>
        <v>23.18181818181818</v>
      </c>
      <c r="H70" s="91"/>
      <c r="I70" s="91"/>
      <c r="J70" s="36"/>
      <c r="K70" s="35">
        <f t="shared" si="6"/>
        <v>0.33</v>
      </c>
      <c r="L70" s="35">
        <f t="shared" si="6"/>
        <v>0.765</v>
      </c>
      <c r="M70" s="37">
        <f t="shared" si="7"/>
        <v>23.18181818181818</v>
      </c>
    </row>
    <row r="71" spans="1:13" s="21" customFormat="1" ht="12.75">
      <c r="A71" s="14" t="s">
        <v>65</v>
      </c>
      <c r="B71" s="119">
        <v>3522.63</v>
      </c>
      <c r="C71" s="119">
        <v>1151.98</v>
      </c>
      <c r="D71" s="26">
        <f>C71/B71*10</f>
        <v>3.270227074657287</v>
      </c>
      <c r="E71" s="119">
        <v>9266.91</v>
      </c>
      <c r="F71" s="119">
        <v>3970.581</v>
      </c>
      <c r="G71" s="26">
        <f t="shared" si="5"/>
        <v>4.284687128719282</v>
      </c>
      <c r="H71" s="119">
        <v>21012.07</v>
      </c>
      <c r="I71" s="119">
        <v>1696.204</v>
      </c>
      <c r="J71" s="26">
        <f>I71/H71*10</f>
        <v>0.8072522126568206</v>
      </c>
      <c r="K71" s="25">
        <f t="shared" si="6"/>
        <v>33801.61</v>
      </c>
      <c r="L71" s="25">
        <f t="shared" si="6"/>
        <v>6818.764999999999</v>
      </c>
      <c r="M71" s="27">
        <f t="shared" si="7"/>
        <v>2.0172900048252136</v>
      </c>
    </row>
    <row r="72" spans="1:13" ht="12.75">
      <c r="A72" s="111" t="s">
        <v>97</v>
      </c>
      <c r="B72" s="81"/>
      <c r="C72" s="81"/>
      <c r="D72" s="30"/>
      <c r="E72" s="83">
        <v>1.35</v>
      </c>
      <c r="F72" s="83">
        <v>3.285</v>
      </c>
      <c r="G72" s="30">
        <f t="shared" si="5"/>
        <v>24.333333333333332</v>
      </c>
      <c r="H72" s="81"/>
      <c r="I72" s="81"/>
      <c r="J72" s="30"/>
      <c r="K72" s="29">
        <f t="shared" si="6"/>
        <v>1.35</v>
      </c>
      <c r="L72" s="29">
        <f t="shared" si="6"/>
        <v>3.285</v>
      </c>
      <c r="M72" s="31">
        <f t="shared" si="7"/>
        <v>24.333333333333332</v>
      </c>
    </row>
    <row r="73" spans="1:13" ht="12.75">
      <c r="A73" s="111" t="s">
        <v>57</v>
      </c>
      <c r="B73" s="83"/>
      <c r="C73" s="83"/>
      <c r="D73" s="30"/>
      <c r="E73" s="81">
        <v>5697.7</v>
      </c>
      <c r="F73" s="81">
        <v>3112.256</v>
      </c>
      <c r="G73" s="30">
        <f t="shared" si="5"/>
        <v>5.462302332520139</v>
      </c>
      <c r="H73" s="81">
        <v>9763.85</v>
      </c>
      <c r="I73" s="81">
        <v>836.594</v>
      </c>
      <c r="J73" s="30">
        <f>I73/H73*10</f>
        <v>0.8568279930560179</v>
      </c>
      <c r="K73" s="29">
        <f t="shared" si="6"/>
        <v>15461.55</v>
      </c>
      <c r="L73" s="29">
        <f t="shared" si="6"/>
        <v>3948.85</v>
      </c>
      <c r="M73" s="31">
        <f t="shared" si="7"/>
        <v>2.5539806811089445</v>
      </c>
    </row>
    <row r="74" spans="1:13" s="21" customFormat="1" ht="12.75">
      <c r="A74" s="111" t="s">
        <v>9</v>
      </c>
      <c r="B74" s="81">
        <v>3522.63</v>
      </c>
      <c r="C74" s="81">
        <v>1151.98</v>
      </c>
      <c r="D74" s="30">
        <f>C74/B74*10</f>
        <v>3.270227074657287</v>
      </c>
      <c r="E74" s="81">
        <v>3564.35</v>
      </c>
      <c r="F74" s="81">
        <v>851.85</v>
      </c>
      <c r="G74" s="30">
        <f t="shared" si="5"/>
        <v>2.3899168151275827</v>
      </c>
      <c r="H74" s="81">
        <v>11248.22</v>
      </c>
      <c r="I74" s="81">
        <v>859.61</v>
      </c>
      <c r="J74" s="30">
        <f>I74/H74*10</f>
        <v>0.7642186941578312</v>
      </c>
      <c r="K74" s="29">
        <f t="shared" si="6"/>
        <v>18335.199999999997</v>
      </c>
      <c r="L74" s="29">
        <f t="shared" si="6"/>
        <v>2863.44</v>
      </c>
      <c r="M74" s="31">
        <f t="shared" si="7"/>
        <v>1.5617173524150272</v>
      </c>
    </row>
    <row r="75" spans="1:13" ht="12.75">
      <c r="A75" s="111" t="s">
        <v>106</v>
      </c>
      <c r="B75" s="81"/>
      <c r="C75" s="81"/>
      <c r="D75" s="30"/>
      <c r="E75" s="83">
        <v>1.71</v>
      </c>
      <c r="F75" s="83">
        <v>0.979</v>
      </c>
      <c r="G75" s="30">
        <f t="shared" si="5"/>
        <v>5.7251461988304095</v>
      </c>
      <c r="H75" s="82"/>
      <c r="I75" s="82"/>
      <c r="J75" s="30"/>
      <c r="K75" s="29">
        <f t="shared" si="6"/>
        <v>1.71</v>
      </c>
      <c r="L75" s="29">
        <f t="shared" si="6"/>
        <v>0.979</v>
      </c>
      <c r="M75" s="31">
        <f t="shared" si="7"/>
        <v>5.7251461988304095</v>
      </c>
    </row>
    <row r="76" spans="1:13" ht="13.5" thickBot="1">
      <c r="A76" s="109" t="s">
        <v>37</v>
      </c>
      <c r="B76" s="84"/>
      <c r="C76" s="84"/>
      <c r="D76" s="36"/>
      <c r="E76" s="91">
        <v>1.8</v>
      </c>
      <c r="F76" s="91">
        <v>2.211</v>
      </c>
      <c r="G76" s="36">
        <f t="shared" si="5"/>
        <v>12.283333333333333</v>
      </c>
      <c r="H76" s="110"/>
      <c r="I76" s="110"/>
      <c r="J76" s="36"/>
      <c r="K76" s="35">
        <f t="shared" si="6"/>
        <v>1.8</v>
      </c>
      <c r="L76" s="35">
        <f t="shared" si="6"/>
        <v>2.211</v>
      </c>
      <c r="M76" s="37">
        <f t="shared" si="7"/>
        <v>12.283333333333333</v>
      </c>
    </row>
    <row r="77" spans="1:13" s="21" customFormat="1" ht="12.75">
      <c r="A77" s="14" t="s">
        <v>66</v>
      </c>
      <c r="B77" s="119">
        <v>29.24</v>
      </c>
      <c r="C77" s="119">
        <v>8.58</v>
      </c>
      <c r="D77" s="26">
        <f>C77/B77*10</f>
        <v>2.934336525307798</v>
      </c>
      <c r="E77" s="119">
        <v>301.75</v>
      </c>
      <c r="F77" s="119">
        <v>212.829</v>
      </c>
      <c r="G77" s="26">
        <f t="shared" si="5"/>
        <v>7.053156586578293</v>
      </c>
      <c r="H77" s="108"/>
      <c r="I77" s="108"/>
      <c r="J77" s="108"/>
      <c r="K77" s="25">
        <f t="shared" si="6"/>
        <v>330.99</v>
      </c>
      <c r="L77" s="25">
        <f t="shared" si="6"/>
        <v>221.40900000000002</v>
      </c>
      <c r="M77" s="27">
        <f t="shared" si="7"/>
        <v>6.689295749116288</v>
      </c>
    </row>
    <row r="78" spans="1:13" ht="12.75">
      <c r="A78" s="111" t="s">
        <v>1</v>
      </c>
      <c r="B78" s="81"/>
      <c r="C78" s="81"/>
      <c r="D78" s="82"/>
      <c r="E78" s="83">
        <v>2.15</v>
      </c>
      <c r="F78" s="83">
        <v>2.431</v>
      </c>
      <c r="G78" s="30">
        <f t="shared" si="5"/>
        <v>11.306976744186048</v>
      </c>
      <c r="H78" s="82"/>
      <c r="I78" s="82"/>
      <c r="J78" s="82"/>
      <c r="K78" s="72">
        <f t="shared" si="6"/>
        <v>2.15</v>
      </c>
      <c r="L78" s="72">
        <f t="shared" si="6"/>
        <v>2.431</v>
      </c>
      <c r="M78" s="31">
        <f t="shared" si="7"/>
        <v>11.306976744186048</v>
      </c>
    </row>
    <row r="79" spans="1:13" ht="12.75">
      <c r="A79" s="111" t="s">
        <v>7</v>
      </c>
      <c r="B79" s="81">
        <v>29.24</v>
      </c>
      <c r="C79" s="81">
        <v>8.58</v>
      </c>
      <c r="D79" s="30">
        <f>C79/B79*10</f>
        <v>2.934336525307798</v>
      </c>
      <c r="E79" s="81">
        <v>299.3</v>
      </c>
      <c r="F79" s="81">
        <v>209.078</v>
      </c>
      <c r="G79" s="30">
        <f t="shared" si="5"/>
        <v>6.985566321416639</v>
      </c>
      <c r="H79" s="82"/>
      <c r="I79" s="82"/>
      <c r="J79" s="82"/>
      <c r="K79" s="29">
        <f t="shared" si="6"/>
        <v>328.54</v>
      </c>
      <c r="L79" s="29">
        <f t="shared" si="6"/>
        <v>217.65800000000002</v>
      </c>
      <c r="M79" s="31">
        <f t="shared" si="7"/>
        <v>6.62500760942351</v>
      </c>
    </row>
    <row r="80" spans="1:13" ht="13.5" thickBot="1">
      <c r="A80" s="109" t="s">
        <v>12</v>
      </c>
      <c r="B80" s="84"/>
      <c r="C80" s="84"/>
      <c r="D80" s="110"/>
      <c r="E80" s="91">
        <v>0.3</v>
      </c>
      <c r="F80" s="91">
        <v>1.32</v>
      </c>
      <c r="G80" s="36">
        <f t="shared" si="5"/>
        <v>44</v>
      </c>
      <c r="H80" s="110"/>
      <c r="I80" s="110"/>
      <c r="J80" s="110"/>
      <c r="K80" s="93">
        <f t="shared" si="6"/>
        <v>0.3</v>
      </c>
      <c r="L80" s="93">
        <f t="shared" si="6"/>
        <v>1.32</v>
      </c>
      <c r="M80" s="37">
        <f t="shared" si="7"/>
        <v>44</v>
      </c>
    </row>
    <row r="81" spans="1:13" s="21" customFormat="1" ht="12.75">
      <c r="A81" s="14" t="s">
        <v>67</v>
      </c>
      <c r="B81" s="119">
        <v>73.91</v>
      </c>
      <c r="C81" s="119">
        <v>18.332</v>
      </c>
      <c r="D81" s="26">
        <f>C81/B81*10</f>
        <v>2.480313895278041</v>
      </c>
      <c r="E81" s="119">
        <v>295.16</v>
      </c>
      <c r="F81" s="119">
        <v>110.171</v>
      </c>
      <c r="G81" s="26">
        <f t="shared" si="5"/>
        <v>3.73258571622171</v>
      </c>
      <c r="H81" s="108"/>
      <c r="I81" s="108"/>
      <c r="J81" s="108"/>
      <c r="K81" s="25">
        <f t="shared" si="6"/>
        <v>369.07000000000005</v>
      </c>
      <c r="L81" s="25">
        <f t="shared" si="6"/>
        <v>128.50300000000001</v>
      </c>
      <c r="M81" s="27">
        <f t="shared" si="7"/>
        <v>3.4818056195301708</v>
      </c>
    </row>
    <row r="82" spans="1:13" ht="12.75">
      <c r="A82" s="111" t="s">
        <v>3</v>
      </c>
      <c r="B82" s="81">
        <v>71.28</v>
      </c>
      <c r="C82" s="81">
        <v>16.973</v>
      </c>
      <c r="D82" s="30">
        <f>C82/B82*10</f>
        <v>2.3811728395061724</v>
      </c>
      <c r="E82" s="81">
        <v>293.13</v>
      </c>
      <c r="F82" s="81">
        <v>108.732</v>
      </c>
      <c r="G82" s="30">
        <f t="shared" si="5"/>
        <v>3.709343977075018</v>
      </c>
      <c r="H82" s="82"/>
      <c r="I82" s="82"/>
      <c r="J82" s="82"/>
      <c r="K82" s="29">
        <f t="shared" si="6"/>
        <v>364.40999999999997</v>
      </c>
      <c r="L82" s="29">
        <f t="shared" si="6"/>
        <v>125.705</v>
      </c>
      <c r="M82" s="31">
        <f t="shared" si="7"/>
        <v>3.4495485853845946</v>
      </c>
    </row>
    <row r="83" spans="1:13" ht="13.5" thickBot="1">
      <c r="A83" s="109" t="s">
        <v>42</v>
      </c>
      <c r="B83" s="91">
        <v>2.63</v>
      </c>
      <c r="C83" s="91">
        <v>1.359</v>
      </c>
      <c r="D83" s="132">
        <f>C83/B83*10</f>
        <v>5.167300380228137</v>
      </c>
      <c r="E83" s="91">
        <v>2.03</v>
      </c>
      <c r="F83" s="91">
        <v>1.439</v>
      </c>
      <c r="G83" s="36">
        <f t="shared" si="5"/>
        <v>7.088669950738917</v>
      </c>
      <c r="H83" s="110"/>
      <c r="I83" s="110"/>
      <c r="J83" s="110"/>
      <c r="K83" s="93">
        <f t="shared" si="6"/>
        <v>4.66</v>
      </c>
      <c r="L83" s="93">
        <f t="shared" si="6"/>
        <v>2.798</v>
      </c>
      <c r="M83" s="37">
        <f t="shared" si="7"/>
        <v>6.0042918454935625</v>
      </c>
    </row>
  </sheetData>
  <sheetProtection/>
  <mergeCells count="5">
    <mergeCell ref="A1:M1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2.57421875" style="0" bestFit="1" customWidth="1"/>
  </cols>
  <sheetData>
    <row r="1" spans="1:13" ht="15.75" thickBot="1">
      <c r="A1" s="399" t="s">
        <v>120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21" ht="12.75">
      <c r="A2" s="38" t="s">
        <v>76</v>
      </c>
      <c r="B2" s="381" t="s">
        <v>72</v>
      </c>
      <c r="C2" s="381"/>
      <c r="D2" s="381"/>
      <c r="E2" s="381" t="s">
        <v>73</v>
      </c>
      <c r="F2" s="381"/>
      <c r="G2" s="381"/>
      <c r="H2" s="381" t="s">
        <v>74</v>
      </c>
      <c r="I2" s="381"/>
      <c r="J2" s="381"/>
      <c r="K2" s="381" t="s">
        <v>75</v>
      </c>
      <c r="L2" s="381"/>
      <c r="M2" s="382"/>
      <c r="P2" s="398"/>
      <c r="Q2" s="398"/>
      <c r="R2" s="398"/>
      <c r="S2" s="398"/>
      <c r="T2" s="398"/>
      <c r="U2" s="398"/>
    </row>
    <row r="3" spans="1:21" ht="12.75">
      <c r="A3" s="129" t="s">
        <v>77</v>
      </c>
      <c r="B3" s="17" t="s">
        <v>78</v>
      </c>
      <c r="C3" s="17" t="s">
        <v>79</v>
      </c>
      <c r="D3" s="17" t="s">
        <v>62</v>
      </c>
      <c r="E3" s="17" t="s">
        <v>78</v>
      </c>
      <c r="F3" s="17" t="s">
        <v>79</v>
      </c>
      <c r="G3" s="17" t="s">
        <v>62</v>
      </c>
      <c r="H3" s="17" t="s">
        <v>78</v>
      </c>
      <c r="I3" s="17" t="s">
        <v>79</v>
      </c>
      <c r="J3" s="17" t="s">
        <v>62</v>
      </c>
      <c r="K3" s="17" t="s">
        <v>78</v>
      </c>
      <c r="L3" s="17" t="s">
        <v>79</v>
      </c>
      <c r="M3" s="18" t="s">
        <v>62</v>
      </c>
      <c r="P3" s="121"/>
      <c r="Q3" s="121"/>
      <c r="R3" s="121"/>
      <c r="S3" s="121"/>
      <c r="T3" s="121"/>
      <c r="U3" s="121"/>
    </row>
    <row r="4" spans="1:21" ht="13.5" thickBot="1">
      <c r="A4" s="130"/>
      <c r="B4" s="19" t="s">
        <v>70</v>
      </c>
      <c r="C4" s="19" t="s">
        <v>71</v>
      </c>
      <c r="D4" s="19" t="s">
        <v>80</v>
      </c>
      <c r="E4" s="19" t="s">
        <v>70</v>
      </c>
      <c r="F4" s="19" t="s">
        <v>71</v>
      </c>
      <c r="G4" s="19" t="s">
        <v>80</v>
      </c>
      <c r="H4" s="19" t="s">
        <v>70</v>
      </c>
      <c r="I4" s="19" t="s">
        <v>71</v>
      </c>
      <c r="J4" s="19" t="s">
        <v>80</v>
      </c>
      <c r="K4" s="19" t="s">
        <v>70</v>
      </c>
      <c r="L4" s="19" t="s">
        <v>71</v>
      </c>
      <c r="M4" s="20" t="s">
        <v>80</v>
      </c>
      <c r="P4" s="122"/>
      <c r="Q4" s="122"/>
      <c r="R4" s="122"/>
      <c r="S4" s="122"/>
      <c r="T4" s="122"/>
      <c r="U4" s="122"/>
    </row>
    <row r="5" spans="1:21" s="21" customFormat="1" ht="13.5" thickBot="1">
      <c r="A5" s="133" t="s">
        <v>61</v>
      </c>
      <c r="B5" s="134">
        <v>29115.17</v>
      </c>
      <c r="C5" s="134">
        <v>5785.75</v>
      </c>
      <c r="D5" s="70">
        <f>C5/B5*10</f>
        <v>1.9871943045498275</v>
      </c>
      <c r="E5" s="134">
        <v>146980.31</v>
      </c>
      <c r="F5" s="134">
        <v>21579.232</v>
      </c>
      <c r="G5" s="70">
        <f aca="true" t="shared" si="0" ref="G5:G43">F5/E5*10</f>
        <v>1.4681716210831233</v>
      </c>
      <c r="H5" s="134">
        <v>246539.94</v>
      </c>
      <c r="I5" s="134">
        <v>15735.483</v>
      </c>
      <c r="J5" s="70">
        <f>I5/H5*10</f>
        <v>0.6382528932228992</v>
      </c>
      <c r="K5" s="69">
        <f aca="true" t="shared" si="1" ref="K5:L36">B5+E5+H5</f>
        <v>422635.42</v>
      </c>
      <c r="L5" s="69">
        <f t="shared" si="1"/>
        <v>43100.465</v>
      </c>
      <c r="M5" s="70">
        <f aca="true" t="shared" si="2" ref="M5:M68">L5/K5*10</f>
        <v>1.0198024812970006</v>
      </c>
      <c r="P5" s="123"/>
      <c r="Q5" s="123"/>
      <c r="R5" s="123"/>
      <c r="S5" s="123"/>
      <c r="T5" s="123"/>
      <c r="U5" s="123"/>
    </row>
    <row r="6" spans="1:21" s="21" customFormat="1" ht="12.75">
      <c r="A6" s="14" t="s">
        <v>63</v>
      </c>
      <c r="B6" s="119">
        <v>24772.93</v>
      </c>
      <c r="C6" s="119">
        <v>4809.34</v>
      </c>
      <c r="D6" s="26">
        <f>C6/B6*10</f>
        <v>1.941369066961397</v>
      </c>
      <c r="E6" s="119">
        <v>121530.52</v>
      </c>
      <c r="F6" s="119">
        <v>15845.956</v>
      </c>
      <c r="G6" s="26">
        <f t="shared" si="0"/>
        <v>1.3038663868137814</v>
      </c>
      <c r="H6" s="119">
        <v>237811.1</v>
      </c>
      <c r="I6" s="119">
        <v>14918.993</v>
      </c>
      <c r="J6" s="26">
        <f>I6/H6*10</f>
        <v>0.6273463686093711</v>
      </c>
      <c r="K6" s="25">
        <f t="shared" si="1"/>
        <v>384114.55000000005</v>
      </c>
      <c r="L6" s="25">
        <f t="shared" si="1"/>
        <v>35574.289000000004</v>
      </c>
      <c r="M6" s="27">
        <f t="shared" si="2"/>
        <v>0.9261375024715934</v>
      </c>
      <c r="P6" s="123"/>
      <c r="Q6" s="123"/>
      <c r="R6" s="123"/>
      <c r="S6" s="123"/>
      <c r="T6" s="123"/>
      <c r="U6" s="123"/>
    </row>
    <row r="7" spans="1:21" ht="12.75">
      <c r="A7" s="111" t="s">
        <v>2</v>
      </c>
      <c r="B7" s="81"/>
      <c r="C7" s="81"/>
      <c r="D7" s="30"/>
      <c r="E7" s="81">
        <v>2178.32</v>
      </c>
      <c r="F7" s="81">
        <v>296.101</v>
      </c>
      <c r="G7" s="30">
        <f t="shared" si="0"/>
        <v>1.3593090087774062</v>
      </c>
      <c r="H7" s="81">
        <v>5153.03</v>
      </c>
      <c r="I7" s="81">
        <v>414.178</v>
      </c>
      <c r="J7" s="30">
        <f>I7/H7*10</f>
        <v>0.8037562366219486</v>
      </c>
      <c r="K7" s="29">
        <f t="shared" si="1"/>
        <v>7331.35</v>
      </c>
      <c r="L7" s="29">
        <f t="shared" si="1"/>
        <v>710.279</v>
      </c>
      <c r="M7" s="31">
        <f t="shared" si="2"/>
        <v>0.9688242956617812</v>
      </c>
      <c r="P7" s="122"/>
      <c r="Q7" s="122"/>
      <c r="R7" s="122"/>
      <c r="S7" s="122"/>
      <c r="T7" s="122"/>
      <c r="U7" s="122"/>
    </row>
    <row r="8" spans="1:21" ht="12.75">
      <c r="A8" s="111" t="s">
        <v>5</v>
      </c>
      <c r="B8" s="81">
        <v>141.36</v>
      </c>
      <c r="C8" s="81">
        <v>43.32</v>
      </c>
      <c r="D8" s="30">
        <f>C8/B8*10</f>
        <v>3.0645161290322576</v>
      </c>
      <c r="E8" s="81">
        <v>190.68</v>
      </c>
      <c r="F8" s="81">
        <v>34.048</v>
      </c>
      <c r="G8" s="30">
        <f t="shared" si="0"/>
        <v>1.7856093979441998</v>
      </c>
      <c r="H8" s="81"/>
      <c r="I8" s="81"/>
      <c r="J8" s="30"/>
      <c r="K8" s="29">
        <f t="shared" si="1"/>
        <v>332.04</v>
      </c>
      <c r="L8" s="29">
        <f t="shared" si="1"/>
        <v>77.368</v>
      </c>
      <c r="M8" s="31">
        <f t="shared" si="2"/>
        <v>2.330080713167088</v>
      </c>
      <c r="P8" s="122"/>
      <c r="Q8" s="122"/>
      <c r="R8" s="122"/>
      <c r="S8" s="122"/>
      <c r="T8" s="122"/>
      <c r="U8" s="122"/>
    </row>
    <row r="9" spans="1:21" ht="12.75">
      <c r="A9" s="111" t="s">
        <v>6</v>
      </c>
      <c r="B9" s="81"/>
      <c r="C9" s="81"/>
      <c r="D9" s="30"/>
      <c r="E9" s="81">
        <v>111.48</v>
      </c>
      <c r="F9" s="81">
        <v>39.91</v>
      </c>
      <c r="G9" s="30">
        <f t="shared" si="0"/>
        <v>3.5800143523501973</v>
      </c>
      <c r="H9" s="81"/>
      <c r="I9" s="81"/>
      <c r="J9" s="30"/>
      <c r="K9" s="29">
        <f t="shared" si="1"/>
        <v>111.48</v>
      </c>
      <c r="L9" s="29">
        <f t="shared" si="1"/>
        <v>39.91</v>
      </c>
      <c r="M9" s="31">
        <f t="shared" si="2"/>
        <v>3.5800143523501973</v>
      </c>
      <c r="P9" s="122"/>
      <c r="Q9" s="122"/>
      <c r="R9" s="124"/>
      <c r="S9" s="124"/>
      <c r="T9" s="122"/>
      <c r="U9" s="122"/>
    </row>
    <row r="10" spans="1:21" ht="12.75">
      <c r="A10" s="111" t="s">
        <v>85</v>
      </c>
      <c r="B10" s="81"/>
      <c r="C10" s="81"/>
      <c r="D10" s="30"/>
      <c r="E10" s="83">
        <v>1.88</v>
      </c>
      <c r="F10" s="83">
        <v>5.004</v>
      </c>
      <c r="G10" s="30">
        <f t="shared" si="0"/>
        <v>26.617021276595743</v>
      </c>
      <c r="H10" s="81"/>
      <c r="I10" s="81"/>
      <c r="J10" s="30"/>
      <c r="K10" s="29">
        <f t="shared" si="1"/>
        <v>1.88</v>
      </c>
      <c r="L10" s="29">
        <f t="shared" si="1"/>
        <v>5.004</v>
      </c>
      <c r="M10" s="31">
        <f t="shared" si="2"/>
        <v>26.617021276595743</v>
      </c>
      <c r="P10" s="122"/>
      <c r="Q10" s="122"/>
      <c r="R10" s="122"/>
      <c r="S10" s="122"/>
      <c r="T10" s="122"/>
      <c r="U10" s="122"/>
    </row>
    <row r="11" spans="1:21" ht="12.75">
      <c r="A11" s="111" t="s">
        <v>14</v>
      </c>
      <c r="B11" s="81">
        <v>90.59</v>
      </c>
      <c r="C11" s="81">
        <v>16.46</v>
      </c>
      <c r="D11" s="30">
        <f aca="true" t="shared" si="3" ref="D11:D16">C11/B11*10</f>
        <v>1.8169775913456232</v>
      </c>
      <c r="E11" s="81">
        <v>25432.38</v>
      </c>
      <c r="F11" s="81">
        <v>3447.749</v>
      </c>
      <c r="G11" s="30">
        <f t="shared" si="0"/>
        <v>1.3556533049600548</v>
      </c>
      <c r="H11" s="81">
        <v>57885.1</v>
      </c>
      <c r="I11" s="81">
        <v>2763.137</v>
      </c>
      <c r="J11" s="30">
        <f>I11/H11*10</f>
        <v>0.47734857502189687</v>
      </c>
      <c r="K11" s="29">
        <f t="shared" si="1"/>
        <v>83408.07</v>
      </c>
      <c r="L11" s="29">
        <f t="shared" si="1"/>
        <v>6227.346</v>
      </c>
      <c r="M11" s="31">
        <f t="shared" si="2"/>
        <v>0.746611928557992</v>
      </c>
      <c r="P11" s="122"/>
      <c r="Q11" s="122"/>
      <c r="R11" s="122"/>
      <c r="S11" s="122"/>
      <c r="T11" s="122"/>
      <c r="U11" s="122"/>
    </row>
    <row r="12" spans="1:21" ht="12.75">
      <c r="A12" s="111" t="s">
        <v>16</v>
      </c>
      <c r="B12" s="81">
        <v>33.51</v>
      </c>
      <c r="C12" s="83">
        <v>5.75</v>
      </c>
      <c r="D12" s="30">
        <f t="shared" si="3"/>
        <v>1.7159056997911073</v>
      </c>
      <c r="E12" s="81">
        <v>35.2</v>
      </c>
      <c r="F12" s="81">
        <v>21.505</v>
      </c>
      <c r="G12" s="30">
        <f t="shared" si="0"/>
        <v>6.109374999999999</v>
      </c>
      <c r="H12" s="81">
        <v>467.52</v>
      </c>
      <c r="I12" s="81">
        <v>32.656</v>
      </c>
      <c r="J12" s="30">
        <f>I12/H12*10</f>
        <v>0.6984941820670774</v>
      </c>
      <c r="K12" s="29">
        <f t="shared" si="1"/>
        <v>536.23</v>
      </c>
      <c r="L12" s="29">
        <f t="shared" si="1"/>
        <v>59.911</v>
      </c>
      <c r="M12" s="31">
        <f t="shared" si="2"/>
        <v>1.1172631147082408</v>
      </c>
      <c r="P12" s="122"/>
      <c r="Q12" s="124"/>
      <c r="R12" s="124"/>
      <c r="S12" s="122"/>
      <c r="T12" s="122"/>
      <c r="U12" s="122"/>
    </row>
    <row r="13" spans="1:21" ht="12.75">
      <c r="A13" s="111" t="s">
        <v>18</v>
      </c>
      <c r="B13" s="81">
        <v>7876.93</v>
      </c>
      <c r="C13" s="81">
        <v>1225.56</v>
      </c>
      <c r="D13" s="30">
        <f t="shared" si="3"/>
        <v>1.5558853512726403</v>
      </c>
      <c r="E13" s="81">
        <v>671.36</v>
      </c>
      <c r="F13" s="81">
        <v>133.928</v>
      </c>
      <c r="G13" s="30">
        <f t="shared" si="0"/>
        <v>1.9948760724499524</v>
      </c>
      <c r="H13" s="81"/>
      <c r="I13" s="81"/>
      <c r="J13" s="30"/>
      <c r="K13" s="29">
        <f t="shared" si="1"/>
        <v>8548.29</v>
      </c>
      <c r="L13" s="29">
        <f t="shared" si="1"/>
        <v>1359.4879999999998</v>
      </c>
      <c r="M13" s="31">
        <f t="shared" si="2"/>
        <v>1.5903625169478337</v>
      </c>
      <c r="P13" s="122"/>
      <c r="Q13" s="122"/>
      <c r="R13" s="122"/>
      <c r="S13" s="122"/>
      <c r="T13" s="122"/>
      <c r="U13" s="122"/>
    </row>
    <row r="14" spans="1:21" ht="12.75">
      <c r="A14" s="111" t="s">
        <v>20</v>
      </c>
      <c r="B14" s="81">
        <v>1345.28</v>
      </c>
      <c r="C14" s="81">
        <v>290.22</v>
      </c>
      <c r="D14" s="30">
        <f t="shared" si="3"/>
        <v>2.1573204091341585</v>
      </c>
      <c r="E14" s="81">
        <v>766.68</v>
      </c>
      <c r="F14" s="81">
        <v>159.307</v>
      </c>
      <c r="G14" s="30">
        <f t="shared" si="0"/>
        <v>2.077881254239057</v>
      </c>
      <c r="H14" s="81">
        <v>8188.56</v>
      </c>
      <c r="I14" s="81">
        <v>497.362</v>
      </c>
      <c r="J14" s="30">
        <f>I14/H14*10</f>
        <v>0.6073864024932345</v>
      </c>
      <c r="K14" s="29">
        <f t="shared" si="1"/>
        <v>10300.52</v>
      </c>
      <c r="L14" s="29">
        <f t="shared" si="1"/>
        <v>946.8890000000001</v>
      </c>
      <c r="M14" s="31">
        <f t="shared" si="2"/>
        <v>0.9192632993285776</v>
      </c>
      <c r="P14" s="122"/>
      <c r="Q14" s="122"/>
      <c r="R14" s="122"/>
      <c r="S14" s="122"/>
      <c r="T14" s="122"/>
      <c r="U14" s="122"/>
    </row>
    <row r="15" spans="1:21" ht="12.75">
      <c r="A15" s="111" t="s">
        <v>21</v>
      </c>
      <c r="B15" s="81">
        <v>171.7</v>
      </c>
      <c r="C15" s="81">
        <v>42.18</v>
      </c>
      <c r="D15" s="30">
        <f t="shared" si="3"/>
        <v>2.456610366919045</v>
      </c>
      <c r="E15" s="81">
        <v>1574.65</v>
      </c>
      <c r="F15" s="81">
        <v>1008.983</v>
      </c>
      <c r="G15" s="30">
        <f t="shared" si="0"/>
        <v>6.407665195440257</v>
      </c>
      <c r="H15" s="81"/>
      <c r="I15" s="81"/>
      <c r="J15" s="30"/>
      <c r="K15" s="29">
        <f t="shared" si="1"/>
        <v>1746.3500000000001</v>
      </c>
      <c r="L15" s="29">
        <f t="shared" si="1"/>
        <v>1051.163</v>
      </c>
      <c r="M15" s="31">
        <f t="shared" si="2"/>
        <v>6.019200045809832</v>
      </c>
      <c r="P15" s="122"/>
      <c r="Q15" s="122"/>
      <c r="R15" s="122"/>
      <c r="S15" s="122"/>
      <c r="T15" s="122"/>
      <c r="U15" s="122"/>
    </row>
    <row r="16" spans="1:21" ht="12.75">
      <c r="A16" s="111" t="s">
        <v>40</v>
      </c>
      <c r="B16" s="81">
        <v>65.85</v>
      </c>
      <c r="C16" s="81">
        <v>25.16</v>
      </c>
      <c r="D16" s="30">
        <f t="shared" si="3"/>
        <v>3.8208048595292334</v>
      </c>
      <c r="E16" s="81">
        <v>113.35</v>
      </c>
      <c r="F16" s="81">
        <v>41.005</v>
      </c>
      <c r="G16" s="30">
        <f t="shared" si="0"/>
        <v>3.617556241729158</v>
      </c>
      <c r="H16" s="81"/>
      <c r="I16" s="81"/>
      <c r="J16" s="30"/>
      <c r="K16" s="29">
        <f t="shared" si="1"/>
        <v>179.2</v>
      </c>
      <c r="L16" s="29">
        <f t="shared" si="1"/>
        <v>66.165</v>
      </c>
      <c r="M16" s="31">
        <f t="shared" si="2"/>
        <v>3.6922433035714293</v>
      </c>
      <c r="P16" s="122"/>
      <c r="Q16" s="124"/>
      <c r="R16" s="122"/>
      <c r="S16" s="122"/>
      <c r="T16" s="122"/>
      <c r="U16" s="122"/>
    </row>
    <row r="17" spans="1:21" ht="12.75">
      <c r="A17" s="111" t="s">
        <v>26</v>
      </c>
      <c r="B17" s="81"/>
      <c r="C17" s="81"/>
      <c r="D17" s="30"/>
      <c r="E17" s="81">
        <v>1195.49</v>
      </c>
      <c r="F17" s="81">
        <v>180.673</v>
      </c>
      <c r="G17" s="30">
        <f t="shared" si="0"/>
        <v>1.5112882583710445</v>
      </c>
      <c r="H17" s="81"/>
      <c r="I17" s="81"/>
      <c r="J17" s="30"/>
      <c r="K17" s="29">
        <f t="shared" si="1"/>
        <v>1195.49</v>
      </c>
      <c r="L17" s="29">
        <f t="shared" si="1"/>
        <v>180.673</v>
      </c>
      <c r="M17" s="31">
        <f t="shared" si="2"/>
        <v>1.5112882583710445</v>
      </c>
      <c r="P17" s="122"/>
      <c r="Q17" s="124"/>
      <c r="R17" s="122"/>
      <c r="S17" s="122"/>
      <c r="T17" s="122"/>
      <c r="U17" s="122"/>
    </row>
    <row r="18" spans="1:21" ht="12.75">
      <c r="A18" s="111" t="s">
        <v>44</v>
      </c>
      <c r="B18" s="81">
        <v>145.84</v>
      </c>
      <c r="C18" s="81">
        <v>21.24</v>
      </c>
      <c r="D18" s="30">
        <f>C18/B18*10</f>
        <v>1.4563905650027427</v>
      </c>
      <c r="E18" s="81">
        <v>14198.83</v>
      </c>
      <c r="F18" s="81">
        <v>2128.553</v>
      </c>
      <c r="G18" s="30">
        <f t="shared" si="0"/>
        <v>1.499104503680937</v>
      </c>
      <c r="H18" s="81">
        <v>3504.92</v>
      </c>
      <c r="I18" s="81">
        <v>217.052</v>
      </c>
      <c r="J18" s="30">
        <f>I18/H18*10</f>
        <v>0.6192780434360841</v>
      </c>
      <c r="K18" s="29">
        <f t="shared" si="1"/>
        <v>17849.59</v>
      </c>
      <c r="L18" s="29">
        <f t="shared" si="1"/>
        <v>2366.845</v>
      </c>
      <c r="M18" s="31">
        <f t="shared" si="2"/>
        <v>1.3259940424401904</v>
      </c>
      <c r="P18" s="122"/>
      <c r="Q18" s="122"/>
      <c r="R18" s="122"/>
      <c r="S18" s="122"/>
      <c r="T18" s="122"/>
      <c r="U18" s="122"/>
    </row>
    <row r="19" spans="1:21" ht="12.75">
      <c r="A19" s="111" t="s">
        <v>33</v>
      </c>
      <c r="B19" s="81">
        <v>1054.2</v>
      </c>
      <c r="C19" s="81">
        <v>176.55</v>
      </c>
      <c r="D19" s="30">
        <f>C19/B19*10</f>
        <v>1.6747296528173021</v>
      </c>
      <c r="E19" s="81">
        <v>688.35</v>
      </c>
      <c r="F19" s="81">
        <v>97.335</v>
      </c>
      <c r="G19" s="30">
        <f t="shared" si="0"/>
        <v>1.414033558509479</v>
      </c>
      <c r="H19" s="81"/>
      <c r="I19" s="81"/>
      <c r="J19" s="30"/>
      <c r="K19" s="29">
        <f t="shared" si="1"/>
        <v>1742.5500000000002</v>
      </c>
      <c r="L19" s="29">
        <f t="shared" si="1"/>
        <v>273.885</v>
      </c>
      <c r="M19" s="31">
        <f t="shared" si="2"/>
        <v>1.571748299905311</v>
      </c>
      <c r="P19" s="122"/>
      <c r="Q19" s="122"/>
      <c r="R19" s="122"/>
      <c r="S19" s="124"/>
      <c r="T19" s="122"/>
      <c r="U19" s="122"/>
    </row>
    <row r="20" spans="1:21" ht="12.75">
      <c r="A20" s="111" t="s">
        <v>32</v>
      </c>
      <c r="B20" s="81">
        <v>150.76</v>
      </c>
      <c r="C20" s="81">
        <v>23.83</v>
      </c>
      <c r="D20" s="30">
        <f>C20/B20*10</f>
        <v>1.5806579994693553</v>
      </c>
      <c r="E20" s="81">
        <v>617.64</v>
      </c>
      <c r="F20" s="81">
        <v>103.712</v>
      </c>
      <c r="G20" s="30">
        <f t="shared" si="0"/>
        <v>1.6791658571336054</v>
      </c>
      <c r="H20" s="81">
        <v>8512.81</v>
      </c>
      <c r="I20" s="81">
        <v>361.334</v>
      </c>
      <c r="J20" s="30">
        <f>I20/H20*10</f>
        <v>0.42445913863929774</v>
      </c>
      <c r="K20" s="29">
        <f t="shared" si="1"/>
        <v>9281.21</v>
      </c>
      <c r="L20" s="29">
        <f t="shared" si="1"/>
        <v>488.876</v>
      </c>
      <c r="M20" s="31">
        <f t="shared" si="2"/>
        <v>0.5267373542889343</v>
      </c>
      <c r="P20" s="122"/>
      <c r="Q20" s="122"/>
      <c r="R20" s="122"/>
      <c r="S20" s="122"/>
      <c r="T20" s="122"/>
      <c r="U20" s="122"/>
    </row>
    <row r="21" spans="1:21" ht="12.75">
      <c r="A21" s="111" t="s">
        <v>99</v>
      </c>
      <c r="B21" s="81"/>
      <c r="C21" s="81"/>
      <c r="D21" s="30"/>
      <c r="E21" s="83">
        <v>3.94</v>
      </c>
      <c r="F21" s="83">
        <v>2.862</v>
      </c>
      <c r="G21" s="30">
        <f t="shared" si="0"/>
        <v>7.263959390862944</v>
      </c>
      <c r="H21" s="81"/>
      <c r="I21" s="81"/>
      <c r="J21" s="30"/>
      <c r="K21" s="29">
        <f t="shared" si="1"/>
        <v>3.94</v>
      </c>
      <c r="L21" s="29">
        <f t="shared" si="1"/>
        <v>2.862</v>
      </c>
      <c r="M21" s="31">
        <f t="shared" si="2"/>
        <v>7.263959390862944</v>
      </c>
      <c r="P21" s="122"/>
      <c r="Q21" s="122"/>
      <c r="R21" s="122"/>
      <c r="S21" s="122"/>
      <c r="T21" s="122"/>
      <c r="U21" s="122"/>
    </row>
    <row r="22" spans="1:21" ht="12.75">
      <c r="A22" s="111" t="s">
        <v>109</v>
      </c>
      <c r="B22" s="81"/>
      <c r="C22" s="81"/>
      <c r="D22" s="30"/>
      <c r="E22" s="83">
        <v>1.95</v>
      </c>
      <c r="F22" s="83">
        <v>1.131</v>
      </c>
      <c r="G22" s="30">
        <f t="shared" si="0"/>
        <v>5.800000000000001</v>
      </c>
      <c r="H22" s="81"/>
      <c r="I22" s="81"/>
      <c r="J22" s="30"/>
      <c r="K22" s="29">
        <f t="shared" si="1"/>
        <v>1.95</v>
      </c>
      <c r="L22" s="29">
        <f t="shared" si="1"/>
        <v>1.131</v>
      </c>
      <c r="M22" s="31">
        <f t="shared" si="2"/>
        <v>5.800000000000001</v>
      </c>
      <c r="P22" s="122"/>
      <c r="Q22" s="122"/>
      <c r="R22" s="124"/>
      <c r="S22" s="124"/>
      <c r="T22" s="122"/>
      <c r="U22" s="122"/>
    </row>
    <row r="23" spans="1:21" ht="12.75">
      <c r="A23" s="111" t="s">
        <v>22</v>
      </c>
      <c r="B23" s="81">
        <v>744.5</v>
      </c>
      <c r="C23" s="81">
        <v>123.23</v>
      </c>
      <c r="D23" s="30">
        <f>C23/B23*10</f>
        <v>1.6552048354600404</v>
      </c>
      <c r="E23" s="81">
        <v>19117.16</v>
      </c>
      <c r="F23" s="81">
        <v>2769.63</v>
      </c>
      <c r="G23" s="30">
        <f t="shared" si="0"/>
        <v>1.448766448572905</v>
      </c>
      <c r="H23" s="81"/>
      <c r="I23" s="81"/>
      <c r="J23" s="30"/>
      <c r="K23" s="29">
        <f t="shared" si="1"/>
        <v>19861.66</v>
      </c>
      <c r="L23" s="29">
        <f t="shared" si="1"/>
        <v>2892.86</v>
      </c>
      <c r="M23" s="31">
        <f t="shared" si="2"/>
        <v>1.4565046426129538</v>
      </c>
      <c r="P23" s="122"/>
      <c r="Q23" s="122"/>
      <c r="R23" s="124"/>
      <c r="S23" s="124"/>
      <c r="T23" s="122"/>
      <c r="U23" s="122"/>
    </row>
    <row r="24" spans="1:21" ht="12.75">
      <c r="A24" s="111" t="s">
        <v>15</v>
      </c>
      <c r="B24" s="81">
        <v>340.14</v>
      </c>
      <c r="C24" s="81">
        <v>83.98</v>
      </c>
      <c r="D24" s="30">
        <f>C24/B24*10</f>
        <v>2.4689833597930266</v>
      </c>
      <c r="E24" s="81">
        <v>5507.91</v>
      </c>
      <c r="F24" s="81">
        <v>881.21</v>
      </c>
      <c r="G24" s="30">
        <f t="shared" si="0"/>
        <v>1.5998990542692237</v>
      </c>
      <c r="H24" s="81">
        <v>110990.8</v>
      </c>
      <c r="I24" s="81">
        <v>8761.196</v>
      </c>
      <c r="J24" s="30">
        <f>I24/H24*10</f>
        <v>0.7893623615651026</v>
      </c>
      <c r="K24" s="29">
        <f t="shared" si="1"/>
        <v>116838.85</v>
      </c>
      <c r="L24" s="29">
        <f t="shared" si="1"/>
        <v>9726.386</v>
      </c>
      <c r="M24" s="31">
        <f t="shared" si="2"/>
        <v>0.8324616341225543</v>
      </c>
      <c r="P24" s="122"/>
      <c r="Q24" s="124"/>
      <c r="R24" s="122"/>
      <c r="S24" s="122"/>
      <c r="T24" s="122"/>
      <c r="U24" s="122"/>
    </row>
    <row r="25" spans="1:21" ht="12.75">
      <c r="A25" s="111" t="s">
        <v>28</v>
      </c>
      <c r="B25" s="81">
        <v>37.08</v>
      </c>
      <c r="C25" s="81">
        <v>9.98</v>
      </c>
      <c r="D25" s="30">
        <f>C25/B25*10</f>
        <v>2.6914778856526436</v>
      </c>
      <c r="E25" s="81">
        <v>246.51</v>
      </c>
      <c r="F25" s="81">
        <v>38.525</v>
      </c>
      <c r="G25" s="30">
        <f t="shared" si="0"/>
        <v>1.5628169242627075</v>
      </c>
      <c r="H25" s="81">
        <v>8445.63</v>
      </c>
      <c r="I25" s="81">
        <v>393.544</v>
      </c>
      <c r="J25" s="30">
        <f>I25/H25*10</f>
        <v>0.46597352713770324</v>
      </c>
      <c r="K25" s="29">
        <f t="shared" si="1"/>
        <v>8729.22</v>
      </c>
      <c r="L25" s="29">
        <f t="shared" si="1"/>
        <v>442.049</v>
      </c>
      <c r="M25" s="31">
        <f t="shared" si="2"/>
        <v>0.506401488334582</v>
      </c>
      <c r="P25" s="122"/>
      <c r="Q25" s="122"/>
      <c r="R25" s="124"/>
      <c r="S25" s="124"/>
      <c r="T25" s="122"/>
      <c r="U25" s="122"/>
    </row>
    <row r="26" spans="1:21" ht="12.75">
      <c r="A26" s="111" t="s">
        <v>45</v>
      </c>
      <c r="B26" s="81">
        <v>168.36</v>
      </c>
      <c r="C26" s="81">
        <v>22.2</v>
      </c>
      <c r="D26" s="30">
        <f>C26/B26*10</f>
        <v>1.3186029935851744</v>
      </c>
      <c r="E26" s="81">
        <v>860.24</v>
      </c>
      <c r="F26" s="81">
        <v>150.352</v>
      </c>
      <c r="G26" s="30">
        <f t="shared" si="0"/>
        <v>1.7477913140518924</v>
      </c>
      <c r="H26" s="81"/>
      <c r="I26" s="81"/>
      <c r="J26" s="30"/>
      <c r="K26" s="29">
        <f t="shared" si="1"/>
        <v>1028.6</v>
      </c>
      <c r="L26" s="29">
        <f t="shared" si="1"/>
        <v>172.552</v>
      </c>
      <c r="M26" s="31">
        <f t="shared" si="2"/>
        <v>1.677542290491931</v>
      </c>
      <c r="P26" s="122"/>
      <c r="Q26" s="122"/>
      <c r="R26" s="124"/>
      <c r="S26" s="124"/>
      <c r="T26" s="122"/>
      <c r="U26" s="122"/>
    </row>
    <row r="27" spans="1:21" ht="12.75">
      <c r="A27" s="111" t="s">
        <v>19</v>
      </c>
      <c r="B27" s="81"/>
      <c r="C27" s="81"/>
      <c r="D27" s="30"/>
      <c r="E27" s="81">
        <v>188.24</v>
      </c>
      <c r="F27" s="81">
        <v>356.519</v>
      </c>
      <c r="G27" s="30">
        <f t="shared" si="0"/>
        <v>18.939598385040373</v>
      </c>
      <c r="H27" s="81"/>
      <c r="I27" s="81"/>
      <c r="J27" s="30"/>
      <c r="K27" s="29">
        <f t="shared" si="1"/>
        <v>188.24</v>
      </c>
      <c r="L27" s="29">
        <f t="shared" si="1"/>
        <v>356.519</v>
      </c>
      <c r="M27" s="31">
        <f t="shared" si="2"/>
        <v>18.939598385040373</v>
      </c>
      <c r="P27" s="122"/>
      <c r="Q27" s="124"/>
      <c r="R27" s="122"/>
      <c r="S27" s="122"/>
      <c r="T27" s="122"/>
      <c r="U27" s="122"/>
    </row>
    <row r="28" spans="1:21" s="21" customFormat="1" ht="12.75">
      <c r="A28" s="111" t="s">
        <v>47</v>
      </c>
      <c r="B28" s="81">
        <v>12371.25</v>
      </c>
      <c r="C28" s="81">
        <v>2693.2</v>
      </c>
      <c r="D28" s="30">
        <f>C28/B28*10</f>
        <v>2.1769829241184198</v>
      </c>
      <c r="E28" s="81">
        <v>1342.32</v>
      </c>
      <c r="F28" s="81">
        <v>352.143</v>
      </c>
      <c r="G28" s="30">
        <f t="shared" si="0"/>
        <v>2.623390845699982</v>
      </c>
      <c r="H28" s="81"/>
      <c r="I28" s="81"/>
      <c r="J28" s="30"/>
      <c r="K28" s="29">
        <f t="shared" si="1"/>
        <v>13713.57</v>
      </c>
      <c r="L28" s="29">
        <f t="shared" si="1"/>
        <v>3045.343</v>
      </c>
      <c r="M28" s="31">
        <f t="shared" si="2"/>
        <v>2.2206784958256676</v>
      </c>
      <c r="P28" s="123"/>
      <c r="Q28" s="123"/>
      <c r="R28" s="125"/>
      <c r="S28" s="125"/>
      <c r="T28" s="123"/>
      <c r="U28" s="123"/>
    </row>
    <row r="29" spans="1:21" s="21" customFormat="1" ht="12.75">
      <c r="A29" s="111" t="s">
        <v>50</v>
      </c>
      <c r="B29" s="81">
        <v>35.57</v>
      </c>
      <c r="C29" s="83">
        <v>6.51</v>
      </c>
      <c r="D29" s="30">
        <f>C29/B29*10</f>
        <v>1.8301939836941241</v>
      </c>
      <c r="E29" s="81">
        <v>41462.73</v>
      </c>
      <c r="F29" s="81">
        <v>3382.137</v>
      </c>
      <c r="G29" s="30">
        <f t="shared" si="0"/>
        <v>0.8157053334404174</v>
      </c>
      <c r="H29" s="81">
        <v>34662.73</v>
      </c>
      <c r="I29" s="81">
        <v>1478.534</v>
      </c>
      <c r="J29" s="30">
        <f>I29/H29*10</f>
        <v>0.4265486301857932</v>
      </c>
      <c r="K29" s="29">
        <f t="shared" si="1"/>
        <v>76161.03</v>
      </c>
      <c r="L29" s="29">
        <f t="shared" si="1"/>
        <v>4867.1810000000005</v>
      </c>
      <c r="M29" s="31">
        <f t="shared" si="2"/>
        <v>0.639064492693967</v>
      </c>
      <c r="O29"/>
      <c r="P29" s="122"/>
      <c r="Q29" s="124"/>
      <c r="R29" s="124"/>
      <c r="S29" s="124"/>
      <c r="T29" s="122"/>
      <c r="U29" s="122"/>
    </row>
    <row r="30" spans="1:21" s="21" customFormat="1" ht="13.5" thickBot="1">
      <c r="A30" s="109" t="s">
        <v>49</v>
      </c>
      <c r="B30" s="84"/>
      <c r="C30" s="84"/>
      <c r="D30" s="36"/>
      <c r="E30" s="84">
        <v>5023.23</v>
      </c>
      <c r="F30" s="84">
        <v>213.634</v>
      </c>
      <c r="G30" s="36">
        <f t="shared" si="0"/>
        <v>0.42529209293621834</v>
      </c>
      <c r="H30" s="84"/>
      <c r="I30" s="84"/>
      <c r="J30" s="36"/>
      <c r="K30" s="35">
        <f t="shared" si="1"/>
        <v>5023.23</v>
      </c>
      <c r="L30" s="35">
        <f t="shared" si="1"/>
        <v>213.634</v>
      </c>
      <c r="M30" s="37">
        <f t="shared" si="2"/>
        <v>0.42529209293621834</v>
      </c>
      <c r="P30" s="123"/>
      <c r="Q30" s="123"/>
      <c r="R30" s="125"/>
      <c r="S30" s="125"/>
      <c r="T30" s="123"/>
      <c r="U30" s="123"/>
    </row>
    <row r="31" spans="1:21" s="21" customFormat="1" ht="12.75">
      <c r="A31" s="14" t="s">
        <v>68</v>
      </c>
      <c r="B31" s="119">
        <v>1094.57</v>
      </c>
      <c r="C31" s="119">
        <v>131.76</v>
      </c>
      <c r="D31" s="26">
        <f>C31/B31*10</f>
        <v>1.2037603807888029</v>
      </c>
      <c r="E31" s="119">
        <v>13158.91</v>
      </c>
      <c r="F31" s="119">
        <v>1574.775</v>
      </c>
      <c r="G31" s="26">
        <f t="shared" si="0"/>
        <v>1.1967366597993299</v>
      </c>
      <c r="H31" s="119"/>
      <c r="I31" s="119"/>
      <c r="J31" s="26"/>
      <c r="K31" s="25">
        <f t="shared" si="1"/>
        <v>14253.48</v>
      </c>
      <c r="L31" s="25">
        <f t="shared" si="1"/>
        <v>1706.535</v>
      </c>
      <c r="M31" s="27">
        <f t="shared" si="2"/>
        <v>1.1972760336423107</v>
      </c>
      <c r="P31" s="123"/>
      <c r="Q31" s="125"/>
      <c r="R31" s="123"/>
      <c r="S31" s="123"/>
      <c r="T31" s="123"/>
      <c r="U31" s="123"/>
    </row>
    <row r="32" spans="1:21" s="21" customFormat="1" ht="12.75">
      <c r="A32" s="111" t="s">
        <v>110</v>
      </c>
      <c r="B32" s="86">
        <v>0.27</v>
      </c>
      <c r="C32" s="86">
        <v>0.1</v>
      </c>
      <c r="D32" s="30">
        <f>C32/B32*10</f>
        <v>3.7037037037037033</v>
      </c>
      <c r="E32" s="86">
        <v>0.54</v>
      </c>
      <c r="F32" s="86">
        <v>0.436</v>
      </c>
      <c r="G32" s="30">
        <f t="shared" si="0"/>
        <v>8.074074074074073</v>
      </c>
      <c r="H32" s="81"/>
      <c r="I32" s="81"/>
      <c r="J32" s="30"/>
      <c r="K32" s="29">
        <f t="shared" si="1"/>
        <v>0.81</v>
      </c>
      <c r="L32" s="29">
        <f t="shared" si="1"/>
        <v>0.536</v>
      </c>
      <c r="M32" s="31">
        <f t="shared" si="2"/>
        <v>6.617283950617284</v>
      </c>
      <c r="O32"/>
      <c r="P32" s="122"/>
      <c r="Q32" s="122"/>
      <c r="R32" s="124"/>
      <c r="S32" s="124"/>
      <c r="T32" s="122"/>
      <c r="U32" s="122"/>
    </row>
    <row r="33" spans="1:21" ht="12.75">
      <c r="A33" s="111" t="s">
        <v>100</v>
      </c>
      <c r="B33" s="81"/>
      <c r="C33" s="81"/>
      <c r="D33" s="30"/>
      <c r="E33" s="86">
        <v>0.17</v>
      </c>
      <c r="F33" s="86">
        <v>0.205</v>
      </c>
      <c r="G33" s="30">
        <f t="shared" si="0"/>
        <v>12.058823529411764</v>
      </c>
      <c r="H33" s="81"/>
      <c r="I33" s="81"/>
      <c r="J33" s="30"/>
      <c r="K33" s="29">
        <f t="shared" si="1"/>
        <v>0.17</v>
      </c>
      <c r="L33" s="29">
        <f t="shared" si="1"/>
        <v>0.205</v>
      </c>
      <c r="M33" s="31">
        <f t="shared" si="2"/>
        <v>12.058823529411764</v>
      </c>
      <c r="P33" s="122"/>
      <c r="Q33" s="122"/>
      <c r="R33" s="122"/>
      <c r="S33" s="122"/>
      <c r="T33" s="122"/>
      <c r="U33" s="122"/>
    </row>
    <row r="34" spans="1:21" ht="12.75">
      <c r="A34" s="111" t="s">
        <v>8</v>
      </c>
      <c r="B34" s="81"/>
      <c r="C34" s="81"/>
      <c r="D34" s="30"/>
      <c r="E34" s="81">
        <v>116.17</v>
      </c>
      <c r="F34" s="81">
        <v>17.618</v>
      </c>
      <c r="G34" s="30">
        <f t="shared" si="0"/>
        <v>1.516570543169493</v>
      </c>
      <c r="H34" s="81"/>
      <c r="I34" s="81"/>
      <c r="J34" s="30"/>
      <c r="K34" s="29">
        <f t="shared" si="1"/>
        <v>116.17</v>
      </c>
      <c r="L34" s="29">
        <f t="shared" si="1"/>
        <v>17.618</v>
      </c>
      <c r="M34" s="31">
        <f t="shared" si="2"/>
        <v>1.516570543169493</v>
      </c>
      <c r="P34" s="122"/>
      <c r="Q34" s="124"/>
      <c r="R34" s="122"/>
      <c r="S34" s="122"/>
      <c r="T34" s="122"/>
      <c r="U34" s="122"/>
    </row>
    <row r="35" spans="1:21" s="21" customFormat="1" ht="12.75">
      <c r="A35" s="111" t="s">
        <v>101</v>
      </c>
      <c r="B35" s="81"/>
      <c r="C35" s="81"/>
      <c r="D35" s="30"/>
      <c r="E35" s="83">
        <v>3.8</v>
      </c>
      <c r="F35" s="83">
        <v>3.286</v>
      </c>
      <c r="G35" s="30">
        <f t="shared" si="0"/>
        <v>8.647368421052633</v>
      </c>
      <c r="H35" s="81"/>
      <c r="I35" s="81"/>
      <c r="J35" s="30"/>
      <c r="K35" s="29">
        <f t="shared" si="1"/>
        <v>3.8</v>
      </c>
      <c r="L35" s="29">
        <f t="shared" si="1"/>
        <v>3.286</v>
      </c>
      <c r="M35" s="31">
        <f t="shared" si="2"/>
        <v>8.647368421052633</v>
      </c>
      <c r="P35" s="123"/>
      <c r="Q35" s="123"/>
      <c r="R35" s="125"/>
      <c r="S35" s="125"/>
      <c r="T35" s="123"/>
      <c r="U35" s="123"/>
    </row>
    <row r="36" spans="1:21" ht="12.75">
      <c r="A36" s="111" t="s">
        <v>31</v>
      </c>
      <c r="B36" s="81"/>
      <c r="C36" s="81"/>
      <c r="D36" s="30"/>
      <c r="E36" s="83">
        <v>1.39</v>
      </c>
      <c r="F36" s="83">
        <v>1.382</v>
      </c>
      <c r="G36" s="30">
        <f t="shared" si="0"/>
        <v>9.942446043165468</v>
      </c>
      <c r="H36" s="81"/>
      <c r="I36" s="81"/>
      <c r="J36" s="30"/>
      <c r="K36" s="29">
        <f t="shared" si="1"/>
        <v>1.39</v>
      </c>
      <c r="L36" s="29">
        <f t="shared" si="1"/>
        <v>1.382</v>
      </c>
      <c r="M36" s="31">
        <f t="shared" si="2"/>
        <v>9.942446043165468</v>
      </c>
      <c r="P36" s="122"/>
      <c r="Q36" s="122"/>
      <c r="R36" s="122"/>
      <c r="S36" s="122"/>
      <c r="T36" s="122"/>
      <c r="U36" s="122"/>
    </row>
    <row r="37" spans="1:21" ht="12.75">
      <c r="A37" s="111" t="s">
        <v>34</v>
      </c>
      <c r="B37" s="81"/>
      <c r="C37" s="81"/>
      <c r="D37" s="30"/>
      <c r="E37" s="83">
        <v>1.6</v>
      </c>
      <c r="F37" s="83">
        <v>1.571</v>
      </c>
      <c r="G37" s="30">
        <f t="shared" si="0"/>
        <v>9.81875</v>
      </c>
      <c r="H37" s="81"/>
      <c r="I37" s="81"/>
      <c r="J37" s="30"/>
      <c r="K37" s="29">
        <f aca="true" t="shared" si="4" ref="K37:L68">B37+E37+H37</f>
        <v>1.6</v>
      </c>
      <c r="L37" s="29">
        <f t="shared" si="4"/>
        <v>1.571</v>
      </c>
      <c r="M37" s="31">
        <f t="shared" si="2"/>
        <v>9.81875</v>
      </c>
      <c r="R37" s="126"/>
      <c r="S37" s="126"/>
      <c r="T37" s="126"/>
      <c r="U37" s="126"/>
    </row>
    <row r="38" spans="1:19" s="21" customFormat="1" ht="12.75">
      <c r="A38" s="111" t="s">
        <v>46</v>
      </c>
      <c r="B38" s="81">
        <v>1094.3</v>
      </c>
      <c r="C38" s="81">
        <v>131.66</v>
      </c>
      <c r="D38" s="30">
        <f>C38/B38*10</f>
        <v>1.2031435620944897</v>
      </c>
      <c r="E38" s="81">
        <v>12695.15</v>
      </c>
      <c r="F38" s="81">
        <v>1470.418</v>
      </c>
      <c r="G38" s="30">
        <f t="shared" si="0"/>
        <v>1.1582517733150062</v>
      </c>
      <c r="H38" s="81"/>
      <c r="I38" s="81"/>
      <c r="J38" s="30"/>
      <c r="K38" s="29">
        <f t="shared" si="4"/>
        <v>13789.449999999999</v>
      </c>
      <c r="L38" s="29">
        <f t="shared" si="4"/>
        <v>1602.078</v>
      </c>
      <c r="M38" s="31">
        <f t="shared" si="2"/>
        <v>1.1618142855588875</v>
      </c>
      <c r="R38" s="127"/>
      <c r="S38" s="127"/>
    </row>
    <row r="39" spans="1:21" ht="13.5" thickBot="1">
      <c r="A39" s="109" t="s">
        <v>56</v>
      </c>
      <c r="B39" s="84"/>
      <c r="C39" s="84"/>
      <c r="D39" s="36"/>
      <c r="E39" s="84">
        <v>340.09</v>
      </c>
      <c r="F39" s="84">
        <v>79.859</v>
      </c>
      <c r="G39" s="36">
        <f t="shared" si="0"/>
        <v>2.348172542562263</v>
      </c>
      <c r="H39" s="84"/>
      <c r="I39" s="84"/>
      <c r="J39" s="36"/>
      <c r="K39" s="35">
        <f t="shared" si="4"/>
        <v>340.09</v>
      </c>
      <c r="L39" s="35">
        <f t="shared" si="4"/>
        <v>79.859</v>
      </c>
      <c r="M39" s="37">
        <f t="shared" si="2"/>
        <v>2.348172542562263</v>
      </c>
      <c r="P39" s="128"/>
      <c r="Q39" s="128"/>
      <c r="R39" s="128"/>
      <c r="S39" s="128"/>
      <c r="T39" s="126"/>
      <c r="U39" s="126"/>
    </row>
    <row r="40" spans="1:19" s="21" customFormat="1" ht="12.75">
      <c r="A40" s="14" t="s">
        <v>122</v>
      </c>
      <c r="B40" s="119">
        <v>416.31</v>
      </c>
      <c r="C40" s="119">
        <v>83.43</v>
      </c>
      <c r="D40" s="26">
        <f>C40/B40*10</f>
        <v>2.004035454348923</v>
      </c>
      <c r="E40" s="119">
        <v>1872.8</v>
      </c>
      <c r="F40" s="119">
        <v>691.643</v>
      </c>
      <c r="G40" s="26">
        <f t="shared" si="0"/>
        <v>3.693095899188381</v>
      </c>
      <c r="H40" s="119">
        <v>6243.36</v>
      </c>
      <c r="I40" s="119">
        <v>520.732</v>
      </c>
      <c r="J40" s="26">
        <f>I40/H40*10</f>
        <v>0.8340573024781528</v>
      </c>
      <c r="K40" s="25">
        <f t="shared" si="4"/>
        <v>8532.47</v>
      </c>
      <c r="L40" s="25">
        <f t="shared" si="4"/>
        <v>1295.805</v>
      </c>
      <c r="M40" s="27">
        <f t="shared" si="2"/>
        <v>1.5186751315855787</v>
      </c>
      <c r="R40" s="127"/>
      <c r="S40" s="127"/>
    </row>
    <row r="41" spans="1:19" ht="12.75">
      <c r="A41" s="111" t="s">
        <v>0</v>
      </c>
      <c r="B41" s="83">
        <v>6.95</v>
      </c>
      <c r="C41" s="83">
        <v>3.13</v>
      </c>
      <c r="D41" s="30">
        <f>C41/B41*10</f>
        <v>4.503597122302158</v>
      </c>
      <c r="E41" s="81">
        <v>112.63</v>
      </c>
      <c r="F41" s="81">
        <v>19.745</v>
      </c>
      <c r="G41" s="30">
        <f t="shared" si="0"/>
        <v>1.7530853236260324</v>
      </c>
      <c r="H41" s="81"/>
      <c r="I41" s="81"/>
      <c r="J41" s="30"/>
      <c r="K41" s="29">
        <f t="shared" si="4"/>
        <v>119.58</v>
      </c>
      <c r="L41" s="29">
        <f t="shared" si="4"/>
        <v>22.875</v>
      </c>
      <c r="M41" s="31">
        <f t="shared" si="2"/>
        <v>1.91294530858003</v>
      </c>
      <c r="R41" s="128"/>
      <c r="S41" s="128"/>
    </row>
    <row r="42" spans="1:19" ht="12.75">
      <c r="A42" s="111" t="s">
        <v>4</v>
      </c>
      <c r="B42" s="81"/>
      <c r="C42" s="81"/>
      <c r="D42" s="30"/>
      <c r="E42" s="86">
        <v>0.46</v>
      </c>
      <c r="F42" s="86">
        <v>0.56</v>
      </c>
      <c r="G42" s="30">
        <f t="shared" si="0"/>
        <v>12.173913043478262</v>
      </c>
      <c r="H42" s="81"/>
      <c r="I42" s="81"/>
      <c r="J42" s="30"/>
      <c r="K42" s="29">
        <f t="shared" si="4"/>
        <v>0.46</v>
      </c>
      <c r="L42" s="29">
        <f t="shared" si="4"/>
        <v>0.56</v>
      </c>
      <c r="M42" s="31">
        <f t="shared" si="2"/>
        <v>12.173913043478262</v>
      </c>
      <c r="R42" s="126"/>
      <c r="S42" s="126"/>
    </row>
    <row r="43" spans="1:21" ht="12.75">
      <c r="A43" s="111" t="s">
        <v>25</v>
      </c>
      <c r="B43" s="86">
        <v>0.9</v>
      </c>
      <c r="C43" s="86">
        <v>0.2</v>
      </c>
      <c r="D43" s="30">
        <f>C43/B43*10</f>
        <v>2.2222222222222223</v>
      </c>
      <c r="E43" s="81">
        <v>163.92</v>
      </c>
      <c r="F43" s="81">
        <v>29.264</v>
      </c>
      <c r="G43" s="30">
        <f t="shared" si="0"/>
        <v>1.7852611029770622</v>
      </c>
      <c r="H43" s="81"/>
      <c r="I43" s="81"/>
      <c r="J43" s="30"/>
      <c r="K43" s="29">
        <f t="shared" si="4"/>
        <v>164.82</v>
      </c>
      <c r="L43" s="29">
        <f t="shared" si="4"/>
        <v>29.464</v>
      </c>
      <c r="M43" s="31">
        <f t="shared" si="2"/>
        <v>1.7876471302026453</v>
      </c>
      <c r="P43" s="126"/>
      <c r="Q43" s="126"/>
      <c r="R43" s="126"/>
      <c r="S43" s="126"/>
      <c r="T43" s="126"/>
      <c r="U43" s="128"/>
    </row>
    <row r="44" spans="1:19" ht="12.75">
      <c r="A44" s="111" t="s">
        <v>103</v>
      </c>
      <c r="B44" s="81">
        <v>46.8</v>
      </c>
      <c r="C44" s="83">
        <v>8.83</v>
      </c>
      <c r="D44" s="30">
        <f>C44/B44*10</f>
        <v>1.886752136752137</v>
      </c>
      <c r="E44" s="81"/>
      <c r="F44" s="81"/>
      <c r="G44" s="30"/>
      <c r="H44" s="81"/>
      <c r="I44" s="81"/>
      <c r="J44" s="30"/>
      <c r="K44" s="29">
        <f t="shared" si="4"/>
        <v>46.8</v>
      </c>
      <c r="L44" s="29">
        <f t="shared" si="4"/>
        <v>8.83</v>
      </c>
      <c r="M44" s="31">
        <f t="shared" si="2"/>
        <v>1.886752136752137</v>
      </c>
      <c r="P44" s="126"/>
      <c r="Q44" s="126"/>
      <c r="R44" s="126"/>
      <c r="S44" s="126"/>
    </row>
    <row r="45" spans="1:19" ht="12.75">
      <c r="A45" s="111" t="s">
        <v>87</v>
      </c>
      <c r="B45" s="81"/>
      <c r="C45" s="81"/>
      <c r="D45" s="30"/>
      <c r="E45" s="83">
        <v>1.8</v>
      </c>
      <c r="F45" s="83">
        <v>1.665</v>
      </c>
      <c r="G45" s="30">
        <f aca="true" t="shared" si="5" ref="G45:G94">F45/E45*10</f>
        <v>9.25</v>
      </c>
      <c r="H45" s="81"/>
      <c r="I45" s="81"/>
      <c r="J45" s="30"/>
      <c r="K45" s="29">
        <f t="shared" si="4"/>
        <v>1.8</v>
      </c>
      <c r="L45" s="29">
        <f t="shared" si="4"/>
        <v>1.665</v>
      </c>
      <c r="M45" s="31">
        <f t="shared" si="2"/>
        <v>9.25</v>
      </c>
      <c r="R45" s="128"/>
      <c r="S45" s="128"/>
    </row>
    <row r="46" spans="1:19" ht="12.75">
      <c r="A46" s="111" t="s">
        <v>36</v>
      </c>
      <c r="B46" s="81"/>
      <c r="C46" s="81"/>
      <c r="D46" s="30"/>
      <c r="E46" s="83">
        <v>1.94</v>
      </c>
      <c r="F46" s="83">
        <v>1.061</v>
      </c>
      <c r="G46" s="30">
        <f t="shared" si="5"/>
        <v>5.469072164948453</v>
      </c>
      <c r="H46" s="81">
        <v>190.66</v>
      </c>
      <c r="I46" s="135">
        <v>5.72</v>
      </c>
      <c r="J46" s="30">
        <f>I46/H46*10</f>
        <v>0.3000104898772684</v>
      </c>
      <c r="K46" s="29">
        <f t="shared" si="4"/>
        <v>192.6</v>
      </c>
      <c r="L46" s="29">
        <f t="shared" si="4"/>
        <v>6.781</v>
      </c>
      <c r="M46" s="31">
        <f t="shared" si="2"/>
        <v>0.3520768431983385</v>
      </c>
      <c r="P46" s="126"/>
      <c r="Q46" s="128"/>
      <c r="R46" s="126"/>
      <c r="S46" s="128"/>
    </row>
    <row r="47" spans="1:19" s="21" customFormat="1" ht="12.75">
      <c r="A47" s="111" t="s">
        <v>35</v>
      </c>
      <c r="B47" s="86">
        <v>0.36</v>
      </c>
      <c r="C47" s="86">
        <v>0.1</v>
      </c>
      <c r="D47" s="30">
        <f aca="true" t="shared" si="6" ref="D47:D52">C47/B47*10</f>
        <v>2.7777777777777777</v>
      </c>
      <c r="E47" s="83">
        <v>2.53</v>
      </c>
      <c r="F47" s="83">
        <v>2.517</v>
      </c>
      <c r="G47" s="30">
        <f t="shared" si="5"/>
        <v>9.948616600790514</v>
      </c>
      <c r="H47" s="81"/>
      <c r="I47" s="81"/>
      <c r="J47" s="30"/>
      <c r="K47" s="29">
        <f t="shared" si="4"/>
        <v>2.8899999999999997</v>
      </c>
      <c r="L47" s="29">
        <f t="shared" si="4"/>
        <v>2.617</v>
      </c>
      <c r="M47" s="31">
        <f t="shared" si="2"/>
        <v>9.055363321799309</v>
      </c>
      <c r="R47" s="127"/>
      <c r="S47" s="127"/>
    </row>
    <row r="48" spans="1:19" ht="12.75">
      <c r="A48" s="111" t="s">
        <v>41</v>
      </c>
      <c r="B48" s="81">
        <v>218.7</v>
      </c>
      <c r="C48" s="81">
        <v>38.95</v>
      </c>
      <c r="D48" s="30">
        <f t="shared" si="6"/>
        <v>1.7809785093735715</v>
      </c>
      <c r="E48" s="81">
        <v>865.25</v>
      </c>
      <c r="F48" s="81">
        <v>243.112</v>
      </c>
      <c r="G48" s="30">
        <f t="shared" si="5"/>
        <v>2.8097312915342387</v>
      </c>
      <c r="H48" s="86">
        <v>0.25</v>
      </c>
      <c r="I48" s="86">
        <v>0.032</v>
      </c>
      <c r="J48" s="30">
        <f>I48/H48*10</f>
        <v>1.28</v>
      </c>
      <c r="K48" s="29">
        <f t="shared" si="4"/>
        <v>1084.2</v>
      </c>
      <c r="L48" s="29">
        <f t="shared" si="4"/>
        <v>282.094</v>
      </c>
      <c r="M48" s="31">
        <f t="shared" si="2"/>
        <v>2.6018631248847073</v>
      </c>
      <c r="R48" s="128"/>
      <c r="S48" s="126"/>
    </row>
    <row r="49" spans="1:18" s="21" customFormat="1" ht="12.75">
      <c r="A49" s="111" t="s">
        <v>11</v>
      </c>
      <c r="B49" s="81">
        <v>41.13</v>
      </c>
      <c r="C49" s="81">
        <v>12.37</v>
      </c>
      <c r="D49" s="30">
        <f t="shared" si="6"/>
        <v>3.007537077558959</v>
      </c>
      <c r="E49" s="81">
        <v>485.08</v>
      </c>
      <c r="F49" s="81">
        <v>346.608</v>
      </c>
      <c r="G49" s="30">
        <f t="shared" si="5"/>
        <v>7.145378081965862</v>
      </c>
      <c r="H49" s="81">
        <v>6052.45</v>
      </c>
      <c r="I49" s="81">
        <v>514.98</v>
      </c>
      <c r="J49" s="30">
        <f>I49/H49*10</f>
        <v>0.8508620476005585</v>
      </c>
      <c r="K49" s="29">
        <f t="shared" si="4"/>
        <v>6578.66</v>
      </c>
      <c r="L49" s="29">
        <f t="shared" si="4"/>
        <v>873.9580000000001</v>
      </c>
      <c r="M49" s="31">
        <f t="shared" si="2"/>
        <v>1.328474187752521</v>
      </c>
      <c r="R49" s="127"/>
    </row>
    <row r="50" spans="1:19" ht="12.75">
      <c r="A50" s="111" t="s">
        <v>59</v>
      </c>
      <c r="B50" s="81">
        <v>101.33</v>
      </c>
      <c r="C50" s="81">
        <v>19.74</v>
      </c>
      <c r="D50" s="30">
        <f t="shared" si="6"/>
        <v>1.948090397710451</v>
      </c>
      <c r="E50" s="81">
        <v>237.9</v>
      </c>
      <c r="F50" s="81">
        <v>45.852</v>
      </c>
      <c r="G50" s="30">
        <f t="shared" si="5"/>
        <v>1.9273644388398483</v>
      </c>
      <c r="H50" s="81"/>
      <c r="I50" s="81"/>
      <c r="J50" s="30"/>
      <c r="K50" s="29">
        <f t="shared" si="4"/>
        <v>339.23</v>
      </c>
      <c r="L50" s="29">
        <f t="shared" si="4"/>
        <v>65.592</v>
      </c>
      <c r="M50" s="31">
        <f t="shared" si="2"/>
        <v>1.9335554048875392</v>
      </c>
      <c r="S50" s="128"/>
    </row>
    <row r="51" spans="1:19" ht="13.5" thickBot="1">
      <c r="A51" s="109" t="s">
        <v>54</v>
      </c>
      <c r="B51" s="136">
        <v>0.14</v>
      </c>
      <c r="C51" s="136">
        <v>0.11</v>
      </c>
      <c r="D51" s="36">
        <f t="shared" si="6"/>
        <v>7.857142857142857</v>
      </c>
      <c r="E51" s="91">
        <v>1.29</v>
      </c>
      <c r="F51" s="91">
        <v>1.259</v>
      </c>
      <c r="G51" s="36">
        <f t="shared" si="5"/>
        <v>9.759689922480618</v>
      </c>
      <c r="H51" s="84"/>
      <c r="I51" s="84"/>
      <c r="J51" s="36"/>
      <c r="K51" s="35">
        <f t="shared" si="4"/>
        <v>1.4300000000000002</v>
      </c>
      <c r="L51" s="35">
        <f t="shared" si="4"/>
        <v>1.369</v>
      </c>
      <c r="M51" s="37">
        <f t="shared" si="2"/>
        <v>9.573426573426572</v>
      </c>
      <c r="P51" s="126"/>
      <c r="Q51" s="126"/>
      <c r="R51" s="126"/>
      <c r="S51" s="126"/>
    </row>
    <row r="52" spans="1:19" s="21" customFormat="1" ht="12.75">
      <c r="A52" s="14" t="s">
        <v>64</v>
      </c>
      <c r="B52" s="119">
        <v>974.95</v>
      </c>
      <c r="C52" s="119">
        <v>156.41</v>
      </c>
      <c r="D52" s="26">
        <f t="shared" si="6"/>
        <v>1.604287399353813</v>
      </c>
      <c r="E52" s="119">
        <v>4743.89</v>
      </c>
      <c r="F52" s="119">
        <v>1739.896</v>
      </c>
      <c r="G52" s="26">
        <f t="shared" si="5"/>
        <v>3.667656712107574</v>
      </c>
      <c r="H52" s="119">
        <v>1773.5</v>
      </c>
      <c r="I52" s="119">
        <v>238.139</v>
      </c>
      <c r="J52" s="26">
        <f>I52/H52*10</f>
        <v>1.3427628982238513</v>
      </c>
      <c r="K52" s="25">
        <f t="shared" si="4"/>
        <v>7492.34</v>
      </c>
      <c r="L52" s="25">
        <f t="shared" si="4"/>
        <v>2134.445</v>
      </c>
      <c r="M52" s="27">
        <f t="shared" si="2"/>
        <v>2.8488362781187186</v>
      </c>
      <c r="P52" s="127"/>
      <c r="Q52" s="127"/>
      <c r="R52" s="127"/>
      <c r="S52" s="127"/>
    </row>
    <row r="53" spans="1:21" s="21" customFormat="1" ht="12.75">
      <c r="A53" s="111" t="s">
        <v>88</v>
      </c>
      <c r="B53" s="81"/>
      <c r="C53" s="81"/>
      <c r="D53" s="30"/>
      <c r="E53" s="81">
        <v>24.28</v>
      </c>
      <c r="F53" s="81">
        <v>25.237</v>
      </c>
      <c r="G53" s="30">
        <f t="shared" si="5"/>
        <v>10.394151565074134</v>
      </c>
      <c r="H53" s="81"/>
      <c r="I53" s="81"/>
      <c r="J53" s="30"/>
      <c r="K53" s="29">
        <f t="shared" si="4"/>
        <v>24.28</v>
      </c>
      <c r="L53" s="29">
        <f t="shared" si="4"/>
        <v>25.237</v>
      </c>
      <c r="M53" s="31">
        <f t="shared" si="2"/>
        <v>10.394151565074134</v>
      </c>
      <c r="O53"/>
      <c r="P53"/>
      <c r="Q53"/>
      <c r="R53"/>
      <c r="S53"/>
      <c r="T53"/>
      <c r="U53"/>
    </row>
    <row r="54" spans="1:13" ht="12.75">
      <c r="A54" s="111" t="s">
        <v>123</v>
      </c>
      <c r="B54" s="81"/>
      <c r="C54" s="81"/>
      <c r="D54" s="30"/>
      <c r="E54" s="83">
        <v>1.02</v>
      </c>
      <c r="F54" s="83">
        <v>2.229</v>
      </c>
      <c r="G54" s="30">
        <f t="shared" si="5"/>
        <v>21.85294117647059</v>
      </c>
      <c r="H54" s="81"/>
      <c r="I54" s="81"/>
      <c r="J54" s="30"/>
      <c r="K54" s="29">
        <f t="shared" si="4"/>
        <v>1.02</v>
      </c>
      <c r="L54" s="29">
        <f t="shared" si="4"/>
        <v>2.229</v>
      </c>
      <c r="M54" s="31">
        <f t="shared" si="2"/>
        <v>21.85294117647059</v>
      </c>
    </row>
    <row r="55" spans="1:13" ht="12.75">
      <c r="A55" s="111" t="s">
        <v>24</v>
      </c>
      <c r="B55" s="83">
        <v>7.47</v>
      </c>
      <c r="C55" s="83">
        <v>1.66</v>
      </c>
      <c r="D55" s="30">
        <f>C55/B55*10</f>
        <v>2.2222222222222223</v>
      </c>
      <c r="E55" s="81">
        <v>597.84</v>
      </c>
      <c r="F55" s="81">
        <v>428.28</v>
      </c>
      <c r="G55" s="30">
        <f t="shared" si="5"/>
        <v>7.16378964271377</v>
      </c>
      <c r="H55" s="81"/>
      <c r="I55" s="81"/>
      <c r="J55" s="30"/>
      <c r="K55" s="29">
        <f t="shared" si="4"/>
        <v>605.3100000000001</v>
      </c>
      <c r="L55" s="29">
        <f t="shared" si="4"/>
        <v>429.94</v>
      </c>
      <c r="M55" s="31">
        <f t="shared" si="2"/>
        <v>7.102806826254316</v>
      </c>
    </row>
    <row r="56" spans="1:21" s="21" customFormat="1" ht="12.75">
      <c r="A56" s="111" t="s">
        <v>89</v>
      </c>
      <c r="B56" s="81"/>
      <c r="C56" s="81"/>
      <c r="D56" s="30"/>
      <c r="E56" s="86">
        <v>0.92</v>
      </c>
      <c r="F56" s="86">
        <v>0.869</v>
      </c>
      <c r="G56" s="30">
        <f t="shared" si="5"/>
        <v>9.445652173913043</v>
      </c>
      <c r="H56" s="81"/>
      <c r="I56" s="81"/>
      <c r="J56" s="30"/>
      <c r="K56" s="29">
        <f t="shared" si="4"/>
        <v>0.92</v>
      </c>
      <c r="L56" s="29">
        <f t="shared" si="4"/>
        <v>0.869</v>
      </c>
      <c r="M56" s="31">
        <f t="shared" si="2"/>
        <v>9.445652173913043</v>
      </c>
      <c r="O56"/>
      <c r="P56"/>
      <c r="Q56"/>
      <c r="R56"/>
      <c r="S56"/>
      <c r="T56"/>
      <c r="U56"/>
    </row>
    <row r="57" spans="1:13" ht="12.75">
      <c r="A57" s="111" t="s">
        <v>121</v>
      </c>
      <c r="B57" s="81"/>
      <c r="C57" s="81"/>
      <c r="D57" s="30"/>
      <c r="E57" s="86">
        <v>0.18</v>
      </c>
      <c r="F57" s="86">
        <v>0.206</v>
      </c>
      <c r="G57" s="30">
        <f t="shared" si="5"/>
        <v>11.444444444444443</v>
      </c>
      <c r="H57" s="81"/>
      <c r="I57" s="81"/>
      <c r="J57" s="30"/>
      <c r="K57" s="29">
        <f t="shared" si="4"/>
        <v>0.18</v>
      </c>
      <c r="L57" s="29">
        <f t="shared" si="4"/>
        <v>0.206</v>
      </c>
      <c r="M57" s="31">
        <f t="shared" si="2"/>
        <v>11.444444444444443</v>
      </c>
    </row>
    <row r="58" spans="1:13" ht="12.75">
      <c r="A58" s="111" t="s">
        <v>111</v>
      </c>
      <c r="B58" s="81"/>
      <c r="C58" s="81"/>
      <c r="D58" s="30"/>
      <c r="E58" s="83">
        <v>1.2</v>
      </c>
      <c r="F58" s="83">
        <v>1.589</v>
      </c>
      <c r="G58" s="30">
        <f t="shared" si="5"/>
        <v>13.241666666666667</v>
      </c>
      <c r="H58" s="81"/>
      <c r="I58" s="81"/>
      <c r="J58" s="30"/>
      <c r="K58" s="29">
        <f t="shared" si="4"/>
        <v>1.2</v>
      </c>
      <c r="L58" s="29">
        <f t="shared" si="4"/>
        <v>1.589</v>
      </c>
      <c r="M58" s="31">
        <f t="shared" si="2"/>
        <v>13.241666666666667</v>
      </c>
    </row>
    <row r="59" spans="1:13" ht="12.75">
      <c r="A59" s="111" t="s">
        <v>27</v>
      </c>
      <c r="B59" s="81"/>
      <c r="C59" s="81"/>
      <c r="D59" s="30"/>
      <c r="E59" s="83">
        <v>2.31</v>
      </c>
      <c r="F59" s="83">
        <v>2.958</v>
      </c>
      <c r="G59" s="30">
        <f t="shared" si="5"/>
        <v>12.805194805194805</v>
      </c>
      <c r="H59" s="81"/>
      <c r="I59" s="81"/>
      <c r="J59" s="30"/>
      <c r="K59" s="29">
        <f t="shared" si="4"/>
        <v>2.31</v>
      </c>
      <c r="L59" s="29">
        <f t="shared" si="4"/>
        <v>2.958</v>
      </c>
      <c r="M59" s="31">
        <f t="shared" si="2"/>
        <v>12.805194805194805</v>
      </c>
    </row>
    <row r="60" spans="1:13" ht="12.75">
      <c r="A60" s="111" t="s">
        <v>29</v>
      </c>
      <c r="B60" s="81">
        <v>29.36</v>
      </c>
      <c r="C60" s="83">
        <v>7.92</v>
      </c>
      <c r="D60" s="30">
        <f>C60/B60*10</f>
        <v>2.6975476839237054</v>
      </c>
      <c r="E60" s="81">
        <v>385.64</v>
      </c>
      <c r="F60" s="81">
        <v>188.675</v>
      </c>
      <c r="G60" s="30">
        <f t="shared" si="5"/>
        <v>4.892516336479619</v>
      </c>
      <c r="H60" s="81">
        <v>1676.6</v>
      </c>
      <c r="I60" s="81">
        <v>220.274</v>
      </c>
      <c r="J60" s="30">
        <f>I60/H60*10</f>
        <v>1.313813670523679</v>
      </c>
      <c r="K60" s="29">
        <f t="shared" si="4"/>
        <v>2091.6</v>
      </c>
      <c r="L60" s="29">
        <f t="shared" si="4"/>
        <v>416.869</v>
      </c>
      <c r="M60" s="31">
        <f t="shared" si="2"/>
        <v>1.993062727098872</v>
      </c>
    </row>
    <row r="61" spans="1:13" ht="12.75">
      <c r="A61" s="111" t="s">
        <v>112</v>
      </c>
      <c r="B61" s="81"/>
      <c r="C61" s="81"/>
      <c r="D61" s="30"/>
      <c r="E61" s="83">
        <v>1.35</v>
      </c>
      <c r="F61" s="83">
        <v>1.53</v>
      </c>
      <c r="G61" s="30">
        <f t="shared" si="5"/>
        <v>11.333333333333332</v>
      </c>
      <c r="H61" s="81"/>
      <c r="I61" s="81"/>
      <c r="J61" s="30"/>
      <c r="K61" s="29">
        <f t="shared" si="4"/>
        <v>1.35</v>
      </c>
      <c r="L61" s="29">
        <f t="shared" si="4"/>
        <v>1.53</v>
      </c>
      <c r="M61" s="31">
        <f t="shared" si="2"/>
        <v>11.333333333333332</v>
      </c>
    </row>
    <row r="62" spans="1:13" ht="12.75">
      <c r="A62" s="111" t="s">
        <v>113</v>
      </c>
      <c r="B62" s="81"/>
      <c r="C62" s="81"/>
      <c r="D62" s="30"/>
      <c r="E62" s="83">
        <v>1.35</v>
      </c>
      <c r="F62" s="83">
        <v>1.741</v>
      </c>
      <c r="G62" s="30">
        <f t="shared" si="5"/>
        <v>12.896296296296297</v>
      </c>
      <c r="H62" s="81"/>
      <c r="I62" s="81"/>
      <c r="J62" s="30"/>
      <c r="K62" s="29">
        <f t="shared" si="4"/>
        <v>1.35</v>
      </c>
      <c r="L62" s="29">
        <f t="shared" si="4"/>
        <v>1.741</v>
      </c>
      <c r="M62" s="31">
        <f t="shared" si="2"/>
        <v>12.896296296296297</v>
      </c>
    </row>
    <row r="63" spans="1:13" ht="12.75">
      <c r="A63" s="111" t="s">
        <v>13</v>
      </c>
      <c r="B63" s="81"/>
      <c r="C63" s="81"/>
      <c r="D63" s="30"/>
      <c r="E63" s="81">
        <v>3152.51</v>
      </c>
      <c r="F63" s="81">
        <v>932.911</v>
      </c>
      <c r="G63" s="30">
        <f t="shared" si="5"/>
        <v>2.959264205347485</v>
      </c>
      <c r="H63" s="81">
        <v>96.9</v>
      </c>
      <c r="I63" s="81">
        <v>17.865</v>
      </c>
      <c r="J63" s="30">
        <f>I63/H63*10</f>
        <v>1.8436532507739936</v>
      </c>
      <c r="K63" s="29">
        <f t="shared" si="4"/>
        <v>3249.4100000000003</v>
      </c>
      <c r="L63" s="29">
        <f t="shared" si="4"/>
        <v>950.776</v>
      </c>
      <c r="M63" s="31">
        <f t="shared" si="2"/>
        <v>2.925995796159918</v>
      </c>
    </row>
    <row r="64" spans="1:13" ht="12.75">
      <c r="A64" s="111" t="s">
        <v>30</v>
      </c>
      <c r="B64" s="81"/>
      <c r="C64" s="81"/>
      <c r="D64" s="30"/>
      <c r="E64" s="83">
        <v>4.23</v>
      </c>
      <c r="F64" s="83">
        <v>6.533</v>
      </c>
      <c r="G64" s="30">
        <f t="shared" si="5"/>
        <v>15.444444444444443</v>
      </c>
      <c r="H64" s="81"/>
      <c r="I64" s="81"/>
      <c r="J64" s="30"/>
      <c r="K64" s="29">
        <f t="shared" si="4"/>
        <v>4.23</v>
      </c>
      <c r="L64" s="29">
        <f t="shared" si="4"/>
        <v>6.533</v>
      </c>
      <c r="M64" s="31">
        <f t="shared" si="2"/>
        <v>15.444444444444443</v>
      </c>
    </row>
    <row r="65" spans="1:13" s="21" customFormat="1" ht="12.75">
      <c r="A65" s="111" t="s">
        <v>107</v>
      </c>
      <c r="B65" s="81"/>
      <c r="C65" s="81"/>
      <c r="D65" s="30"/>
      <c r="E65" s="83">
        <v>1.51</v>
      </c>
      <c r="F65" s="83">
        <v>1.317</v>
      </c>
      <c r="G65" s="30">
        <f t="shared" si="5"/>
        <v>8.72185430463576</v>
      </c>
      <c r="H65" s="81"/>
      <c r="I65" s="81"/>
      <c r="J65" s="30"/>
      <c r="K65" s="29">
        <f t="shared" si="4"/>
        <v>1.51</v>
      </c>
      <c r="L65" s="29">
        <f t="shared" si="4"/>
        <v>1.317</v>
      </c>
      <c r="M65" s="31">
        <f t="shared" si="2"/>
        <v>8.72185430463576</v>
      </c>
    </row>
    <row r="66" spans="1:13" ht="12.75">
      <c r="A66" s="111" t="s">
        <v>38</v>
      </c>
      <c r="B66" s="86">
        <v>0.28</v>
      </c>
      <c r="C66" s="86">
        <v>0.05</v>
      </c>
      <c r="D66" s="30">
        <f>C66/B66*10</f>
        <v>1.7857142857142858</v>
      </c>
      <c r="E66" s="81">
        <v>183.3</v>
      </c>
      <c r="F66" s="81">
        <v>22.478</v>
      </c>
      <c r="G66" s="30">
        <f t="shared" si="5"/>
        <v>1.2262956901254773</v>
      </c>
      <c r="H66" s="81"/>
      <c r="I66" s="81"/>
      <c r="J66" s="30"/>
      <c r="K66" s="29">
        <f t="shared" si="4"/>
        <v>183.58</v>
      </c>
      <c r="L66" s="29">
        <f t="shared" si="4"/>
        <v>22.528000000000002</v>
      </c>
      <c r="M66" s="31">
        <f t="shared" si="2"/>
        <v>1.227148926898355</v>
      </c>
    </row>
    <row r="67" spans="1:13" ht="12.75">
      <c r="A67" s="111" t="s">
        <v>114</v>
      </c>
      <c r="B67" s="81"/>
      <c r="C67" s="81"/>
      <c r="D67" s="30"/>
      <c r="E67" s="83">
        <v>1.69</v>
      </c>
      <c r="F67" s="83">
        <v>6.188</v>
      </c>
      <c r="G67" s="30">
        <f t="shared" si="5"/>
        <v>36.61538461538461</v>
      </c>
      <c r="H67" s="81"/>
      <c r="I67" s="81"/>
      <c r="J67" s="30"/>
      <c r="K67" s="29">
        <f t="shared" si="4"/>
        <v>1.69</v>
      </c>
      <c r="L67" s="29">
        <f t="shared" si="4"/>
        <v>6.188</v>
      </c>
      <c r="M67" s="31">
        <f t="shared" si="2"/>
        <v>36.61538461538461</v>
      </c>
    </row>
    <row r="68" spans="1:13" ht="12.75">
      <c r="A68" s="111" t="s">
        <v>92</v>
      </c>
      <c r="B68" s="81">
        <v>101.7</v>
      </c>
      <c r="C68" s="81">
        <v>18.95</v>
      </c>
      <c r="D68" s="30">
        <f>C68/B68*10</f>
        <v>1.8633235004916422</v>
      </c>
      <c r="E68" s="81">
        <v>217.8</v>
      </c>
      <c r="F68" s="81">
        <v>40.661</v>
      </c>
      <c r="G68" s="30">
        <f t="shared" si="5"/>
        <v>1.8668962350780531</v>
      </c>
      <c r="H68" s="81"/>
      <c r="I68" s="81"/>
      <c r="J68" s="30"/>
      <c r="K68" s="29">
        <f t="shared" si="4"/>
        <v>319.5</v>
      </c>
      <c r="L68" s="29">
        <f t="shared" si="4"/>
        <v>59.611000000000004</v>
      </c>
      <c r="M68" s="31">
        <f t="shared" si="2"/>
        <v>1.8657589984350547</v>
      </c>
    </row>
    <row r="69" spans="1:13" ht="12.75">
      <c r="A69" s="111" t="s">
        <v>43</v>
      </c>
      <c r="B69" s="81"/>
      <c r="C69" s="81"/>
      <c r="D69" s="30"/>
      <c r="E69" s="83">
        <v>1.06</v>
      </c>
      <c r="F69" s="83">
        <v>0.967</v>
      </c>
      <c r="G69" s="30">
        <f t="shared" si="5"/>
        <v>9.122641509433961</v>
      </c>
      <c r="H69" s="81"/>
      <c r="I69" s="81"/>
      <c r="J69" s="30"/>
      <c r="K69" s="29">
        <f aca="true" t="shared" si="7" ref="K69:L89">B69+E69+H69</f>
        <v>1.06</v>
      </c>
      <c r="L69" s="29">
        <f t="shared" si="7"/>
        <v>0.967</v>
      </c>
      <c r="M69" s="31">
        <f aca="true" t="shared" si="8" ref="M69:M94">L69/K69*10</f>
        <v>9.122641509433961</v>
      </c>
    </row>
    <row r="70" spans="1:13" s="21" customFormat="1" ht="12.75">
      <c r="A70" s="111" t="s">
        <v>48</v>
      </c>
      <c r="B70" s="81"/>
      <c r="C70" s="81"/>
      <c r="D70" s="30"/>
      <c r="E70" s="83">
        <v>7.65</v>
      </c>
      <c r="F70" s="83">
        <v>6.045</v>
      </c>
      <c r="G70" s="30">
        <f t="shared" si="5"/>
        <v>7.901960784313725</v>
      </c>
      <c r="H70" s="81"/>
      <c r="I70" s="81"/>
      <c r="J70" s="30"/>
      <c r="K70" s="29">
        <f t="shared" si="7"/>
        <v>7.65</v>
      </c>
      <c r="L70" s="29">
        <f t="shared" si="7"/>
        <v>6.045</v>
      </c>
      <c r="M70" s="31">
        <f t="shared" si="8"/>
        <v>7.901960784313725</v>
      </c>
    </row>
    <row r="71" spans="1:13" ht="12.75">
      <c r="A71" s="111" t="s">
        <v>52</v>
      </c>
      <c r="B71" s="81"/>
      <c r="C71" s="81"/>
      <c r="D71" s="30"/>
      <c r="E71" s="86">
        <v>0.16</v>
      </c>
      <c r="F71" s="86">
        <v>0.19</v>
      </c>
      <c r="G71" s="30">
        <f t="shared" si="5"/>
        <v>11.875</v>
      </c>
      <c r="H71" s="81"/>
      <c r="I71" s="81"/>
      <c r="J71" s="30"/>
      <c r="K71" s="29">
        <f t="shared" si="7"/>
        <v>0.16</v>
      </c>
      <c r="L71" s="29">
        <f t="shared" si="7"/>
        <v>0.19</v>
      </c>
      <c r="M71" s="31">
        <f t="shared" si="8"/>
        <v>11.875</v>
      </c>
    </row>
    <row r="72" spans="1:13" ht="12.75">
      <c r="A72" s="111" t="s">
        <v>55</v>
      </c>
      <c r="B72" s="81"/>
      <c r="C72" s="81"/>
      <c r="D72" s="30"/>
      <c r="E72" s="81">
        <v>27.83</v>
      </c>
      <c r="F72" s="81">
        <v>39.143</v>
      </c>
      <c r="G72" s="30">
        <f t="shared" si="5"/>
        <v>14.065037729069353</v>
      </c>
      <c r="H72" s="81"/>
      <c r="I72" s="81"/>
      <c r="J72" s="30"/>
      <c r="K72" s="29">
        <f t="shared" si="7"/>
        <v>27.83</v>
      </c>
      <c r="L72" s="29">
        <f t="shared" si="7"/>
        <v>39.143</v>
      </c>
      <c r="M72" s="31">
        <f t="shared" si="8"/>
        <v>14.065037729069353</v>
      </c>
    </row>
    <row r="73" spans="1:13" ht="12.75">
      <c r="A73" s="111" t="s">
        <v>53</v>
      </c>
      <c r="B73" s="83">
        <v>7.29</v>
      </c>
      <c r="C73" s="83">
        <v>1.64</v>
      </c>
      <c r="D73" s="30">
        <f>C73/B73*10</f>
        <v>2.249657064471879</v>
      </c>
      <c r="E73" s="81">
        <v>16.89</v>
      </c>
      <c r="F73" s="81">
        <v>15.16</v>
      </c>
      <c r="G73" s="30">
        <f t="shared" si="5"/>
        <v>8.975725281231497</v>
      </c>
      <c r="H73" s="81"/>
      <c r="I73" s="81"/>
      <c r="J73" s="30"/>
      <c r="K73" s="29">
        <f t="shared" si="7"/>
        <v>24.18</v>
      </c>
      <c r="L73" s="29">
        <f t="shared" si="7"/>
        <v>16.8</v>
      </c>
      <c r="M73" s="31">
        <f t="shared" si="8"/>
        <v>6.947890818858561</v>
      </c>
    </row>
    <row r="74" spans="1:13" s="21" customFormat="1" ht="13.5" thickBot="1">
      <c r="A74" s="109" t="s">
        <v>58</v>
      </c>
      <c r="B74" s="84">
        <v>828.85</v>
      </c>
      <c r="C74" s="84">
        <v>126.19</v>
      </c>
      <c r="D74" s="36">
        <f>C74/B74*10</f>
        <v>1.522470893406527</v>
      </c>
      <c r="E74" s="84">
        <v>113.17</v>
      </c>
      <c r="F74" s="84">
        <v>14.989</v>
      </c>
      <c r="G74" s="36">
        <f t="shared" si="5"/>
        <v>1.3244676150923391</v>
      </c>
      <c r="H74" s="84"/>
      <c r="I74" s="84"/>
      <c r="J74" s="36"/>
      <c r="K74" s="35">
        <f t="shared" si="7"/>
        <v>942.02</v>
      </c>
      <c r="L74" s="35">
        <f t="shared" si="7"/>
        <v>141.179</v>
      </c>
      <c r="M74" s="37">
        <f t="shared" si="8"/>
        <v>1.4986836797520222</v>
      </c>
    </row>
    <row r="75" spans="1:13" s="21" customFormat="1" ht="12.75">
      <c r="A75" s="14" t="s">
        <v>69</v>
      </c>
      <c r="B75" s="119">
        <v>101.61</v>
      </c>
      <c r="C75" s="119">
        <v>24.71</v>
      </c>
      <c r="D75" s="26">
        <f>C75/B75*10</f>
        <v>2.431847259128039</v>
      </c>
      <c r="E75" s="119">
        <v>90.34</v>
      </c>
      <c r="F75" s="119">
        <v>26.688</v>
      </c>
      <c r="G75" s="26">
        <f t="shared" si="5"/>
        <v>2.954173123754704</v>
      </c>
      <c r="H75" s="119"/>
      <c r="I75" s="119"/>
      <c r="J75" s="26"/>
      <c r="K75" s="25">
        <f t="shared" si="7"/>
        <v>191.95</v>
      </c>
      <c r="L75" s="25">
        <f t="shared" si="7"/>
        <v>51.397999999999996</v>
      </c>
      <c r="M75" s="27">
        <f t="shared" si="8"/>
        <v>2.6776764782495444</v>
      </c>
    </row>
    <row r="76" spans="1:13" ht="12.75">
      <c r="A76" s="111" t="s">
        <v>17</v>
      </c>
      <c r="B76" s="86">
        <v>0.36</v>
      </c>
      <c r="C76" s="86">
        <v>0.13</v>
      </c>
      <c r="D76" s="30">
        <f>C76/B76*10</f>
        <v>3.6111111111111116</v>
      </c>
      <c r="E76" s="83">
        <v>0.97</v>
      </c>
      <c r="F76" s="86">
        <v>0.874</v>
      </c>
      <c r="G76" s="30">
        <f t="shared" si="5"/>
        <v>9.010309278350515</v>
      </c>
      <c r="H76" s="81"/>
      <c r="I76" s="81"/>
      <c r="J76" s="30"/>
      <c r="K76" s="29">
        <f t="shared" si="7"/>
        <v>1.33</v>
      </c>
      <c r="L76" s="29">
        <f t="shared" si="7"/>
        <v>1.004</v>
      </c>
      <c r="M76" s="31">
        <f t="shared" si="8"/>
        <v>7.548872180451127</v>
      </c>
    </row>
    <row r="77" spans="1:13" ht="12.75">
      <c r="A77" s="111" t="s">
        <v>60</v>
      </c>
      <c r="B77" s="81"/>
      <c r="C77" s="81"/>
      <c r="D77" s="30"/>
      <c r="E77" s="86">
        <v>0.18</v>
      </c>
      <c r="F77" s="86">
        <v>0.196</v>
      </c>
      <c r="G77" s="30">
        <f t="shared" si="5"/>
        <v>10.88888888888889</v>
      </c>
      <c r="H77" s="81"/>
      <c r="I77" s="81"/>
      <c r="J77" s="30"/>
      <c r="K77" s="29">
        <f t="shared" si="7"/>
        <v>0.18</v>
      </c>
      <c r="L77" s="29">
        <f t="shared" si="7"/>
        <v>0.196</v>
      </c>
      <c r="M77" s="31">
        <f t="shared" si="8"/>
        <v>10.88888888888889</v>
      </c>
    </row>
    <row r="78" spans="1:13" s="21" customFormat="1" ht="12.75">
      <c r="A78" s="111" t="s">
        <v>95</v>
      </c>
      <c r="B78" s="81"/>
      <c r="C78" s="81"/>
      <c r="D78" s="30"/>
      <c r="E78" s="86">
        <v>0.18</v>
      </c>
      <c r="F78" s="86">
        <v>0.192</v>
      </c>
      <c r="G78" s="30">
        <f t="shared" si="5"/>
        <v>10.666666666666666</v>
      </c>
      <c r="H78" s="81"/>
      <c r="I78" s="81"/>
      <c r="J78" s="30"/>
      <c r="K78" s="29">
        <f t="shared" si="7"/>
        <v>0.18</v>
      </c>
      <c r="L78" s="29">
        <f t="shared" si="7"/>
        <v>0.192</v>
      </c>
      <c r="M78" s="31">
        <f t="shared" si="8"/>
        <v>10.666666666666666</v>
      </c>
    </row>
    <row r="79" spans="1:13" s="21" customFormat="1" ht="12.75">
      <c r="A79" s="111" t="s">
        <v>96</v>
      </c>
      <c r="B79" s="81"/>
      <c r="C79" s="81"/>
      <c r="D79" s="30"/>
      <c r="E79" s="83">
        <v>1.8</v>
      </c>
      <c r="F79" s="83">
        <v>1.534</v>
      </c>
      <c r="G79" s="30">
        <f t="shared" si="5"/>
        <v>8.522222222222222</v>
      </c>
      <c r="H79" s="81"/>
      <c r="I79" s="81"/>
      <c r="J79" s="30"/>
      <c r="K79" s="29">
        <f t="shared" si="7"/>
        <v>1.8</v>
      </c>
      <c r="L79" s="29">
        <f t="shared" si="7"/>
        <v>1.534</v>
      </c>
      <c r="M79" s="31">
        <f t="shared" si="8"/>
        <v>8.522222222222222</v>
      </c>
    </row>
    <row r="80" spans="1:13" ht="12.75">
      <c r="A80" s="111" t="s">
        <v>115</v>
      </c>
      <c r="B80" s="81"/>
      <c r="C80" s="81"/>
      <c r="D80" s="30"/>
      <c r="E80" s="83">
        <v>1.32</v>
      </c>
      <c r="F80" s="83">
        <v>1.628</v>
      </c>
      <c r="G80" s="30">
        <f t="shared" si="5"/>
        <v>12.333333333333332</v>
      </c>
      <c r="H80" s="81"/>
      <c r="I80" s="81"/>
      <c r="J80" s="30"/>
      <c r="K80" s="29">
        <f t="shared" si="7"/>
        <v>1.32</v>
      </c>
      <c r="L80" s="29">
        <f t="shared" si="7"/>
        <v>1.628</v>
      </c>
      <c r="M80" s="31">
        <f t="shared" si="8"/>
        <v>12.333333333333332</v>
      </c>
    </row>
    <row r="81" spans="1:13" ht="12.75">
      <c r="A81" s="111" t="s">
        <v>116</v>
      </c>
      <c r="B81" s="81"/>
      <c r="C81" s="81"/>
      <c r="D81" s="30"/>
      <c r="E81" s="86">
        <v>0.19</v>
      </c>
      <c r="F81" s="86">
        <v>0.169</v>
      </c>
      <c r="G81" s="30">
        <f t="shared" si="5"/>
        <v>8.894736842105264</v>
      </c>
      <c r="H81" s="81"/>
      <c r="I81" s="81"/>
      <c r="J81" s="30"/>
      <c r="K81" s="29">
        <f t="shared" si="7"/>
        <v>0.19</v>
      </c>
      <c r="L81" s="29">
        <f t="shared" si="7"/>
        <v>0.169</v>
      </c>
      <c r="M81" s="31">
        <f t="shared" si="8"/>
        <v>8.894736842105264</v>
      </c>
    </row>
    <row r="82" spans="1:13" s="21" customFormat="1" ht="12.75">
      <c r="A82" s="111" t="s">
        <v>39</v>
      </c>
      <c r="B82" s="81">
        <v>101.25</v>
      </c>
      <c r="C82" s="81">
        <v>24.57</v>
      </c>
      <c r="D82" s="30">
        <f>C82/B82*10</f>
        <v>2.4266666666666667</v>
      </c>
      <c r="E82" s="81">
        <v>85.5</v>
      </c>
      <c r="F82" s="81">
        <v>21.873</v>
      </c>
      <c r="G82" s="30">
        <f t="shared" si="5"/>
        <v>2.558245614035088</v>
      </c>
      <c r="H82" s="81"/>
      <c r="I82" s="81"/>
      <c r="J82" s="30"/>
      <c r="K82" s="29">
        <f t="shared" si="7"/>
        <v>186.75</v>
      </c>
      <c r="L82" s="29">
        <f t="shared" si="7"/>
        <v>46.443</v>
      </c>
      <c r="M82" s="31">
        <f t="shared" si="8"/>
        <v>2.4869076305220883</v>
      </c>
    </row>
    <row r="83" spans="1:13" ht="13.5" thickBot="1">
      <c r="A83" s="109" t="s">
        <v>104</v>
      </c>
      <c r="B83" s="84"/>
      <c r="C83" s="84"/>
      <c r="D83" s="36"/>
      <c r="E83" s="136">
        <v>0.18</v>
      </c>
      <c r="F83" s="136">
        <v>0.21</v>
      </c>
      <c r="G83" s="36">
        <f t="shared" si="5"/>
        <v>11.666666666666668</v>
      </c>
      <c r="H83" s="84"/>
      <c r="I83" s="84"/>
      <c r="J83" s="36"/>
      <c r="K83" s="35">
        <f t="shared" si="7"/>
        <v>0.18</v>
      </c>
      <c r="L83" s="35">
        <f t="shared" si="7"/>
        <v>0.21</v>
      </c>
      <c r="M83" s="37">
        <f t="shared" si="8"/>
        <v>11.666666666666668</v>
      </c>
    </row>
    <row r="84" spans="1:13" s="21" customFormat="1" ht="12.75">
      <c r="A84" s="14" t="s">
        <v>65</v>
      </c>
      <c r="B84" s="119">
        <v>1708.12</v>
      </c>
      <c r="C84" s="119">
        <v>569.69</v>
      </c>
      <c r="D84" s="26">
        <f>C84/B84*10</f>
        <v>3.335187223380091</v>
      </c>
      <c r="E84" s="119">
        <v>5337.74</v>
      </c>
      <c r="F84" s="119">
        <v>1584.148</v>
      </c>
      <c r="G84" s="26">
        <f t="shared" si="5"/>
        <v>2.9678253343175203</v>
      </c>
      <c r="H84" s="119">
        <v>711.89</v>
      </c>
      <c r="I84" s="119">
        <v>57.202</v>
      </c>
      <c r="J84" s="26">
        <f>I84/H84*10</f>
        <v>0.8035230161963225</v>
      </c>
      <c r="K84" s="25">
        <f t="shared" si="7"/>
        <v>7757.75</v>
      </c>
      <c r="L84" s="25">
        <f t="shared" si="7"/>
        <v>2211.04</v>
      </c>
      <c r="M84" s="27">
        <f t="shared" si="8"/>
        <v>2.850104733975702</v>
      </c>
    </row>
    <row r="85" spans="1:13" ht="12.75">
      <c r="A85" s="111" t="s">
        <v>97</v>
      </c>
      <c r="B85" s="81"/>
      <c r="C85" s="81"/>
      <c r="D85" s="82"/>
      <c r="E85" s="83">
        <v>0.8</v>
      </c>
      <c r="F85" s="83">
        <v>1.825</v>
      </c>
      <c r="G85" s="30">
        <f t="shared" si="5"/>
        <v>22.8125</v>
      </c>
      <c r="H85" s="81"/>
      <c r="I85" s="81"/>
      <c r="J85" s="82"/>
      <c r="K85" s="29">
        <f t="shared" si="7"/>
        <v>0.8</v>
      </c>
      <c r="L85" s="29">
        <f t="shared" si="7"/>
        <v>1.825</v>
      </c>
      <c r="M85" s="31">
        <f t="shared" si="8"/>
        <v>22.8125</v>
      </c>
    </row>
    <row r="86" spans="1:13" ht="12.75">
      <c r="A86" s="111" t="s">
        <v>57</v>
      </c>
      <c r="B86" s="81">
        <v>45</v>
      </c>
      <c r="C86" s="81">
        <v>12.23</v>
      </c>
      <c r="D86" s="30">
        <f>C86/B86*10</f>
        <v>2.717777777777778</v>
      </c>
      <c r="E86" s="81">
        <v>3050.93</v>
      </c>
      <c r="F86" s="81">
        <v>1007.015</v>
      </c>
      <c r="G86" s="30">
        <f t="shared" si="5"/>
        <v>3.3006820871013103</v>
      </c>
      <c r="H86" s="81"/>
      <c r="I86" s="81"/>
      <c r="J86" s="82"/>
      <c r="K86" s="29">
        <f t="shared" si="7"/>
        <v>3095.93</v>
      </c>
      <c r="L86" s="29">
        <f t="shared" si="7"/>
        <v>1019.245</v>
      </c>
      <c r="M86" s="31">
        <f t="shared" si="8"/>
        <v>3.292209449180053</v>
      </c>
    </row>
    <row r="87" spans="1:13" ht="12.75">
      <c r="A87" s="111" t="s">
        <v>9</v>
      </c>
      <c r="B87" s="81">
        <v>1662.76</v>
      </c>
      <c r="C87" s="81">
        <v>557.23</v>
      </c>
      <c r="D87" s="30">
        <f>C87/B87*10</f>
        <v>3.351235295532729</v>
      </c>
      <c r="E87" s="81">
        <v>2282.88</v>
      </c>
      <c r="F87" s="81">
        <v>572.657</v>
      </c>
      <c r="G87" s="30">
        <f t="shared" si="5"/>
        <v>2.508484896271377</v>
      </c>
      <c r="H87" s="81">
        <v>711.82</v>
      </c>
      <c r="I87" s="81">
        <v>57.146</v>
      </c>
      <c r="J87" s="30">
        <f>I87/H87*10</f>
        <v>0.8028153184793908</v>
      </c>
      <c r="K87" s="29">
        <f t="shared" si="7"/>
        <v>4657.46</v>
      </c>
      <c r="L87" s="29">
        <f t="shared" si="7"/>
        <v>1187.0330000000001</v>
      </c>
      <c r="M87" s="31">
        <f t="shared" si="8"/>
        <v>2.5486703052736903</v>
      </c>
    </row>
    <row r="88" spans="1:13" ht="12.75">
      <c r="A88" s="111" t="s">
        <v>106</v>
      </c>
      <c r="B88" s="86">
        <v>0.36</v>
      </c>
      <c r="C88" s="86">
        <v>0.23</v>
      </c>
      <c r="D88" s="30">
        <f>C88/B88*10</f>
        <v>6.388888888888889</v>
      </c>
      <c r="E88" s="83">
        <v>2.95</v>
      </c>
      <c r="F88" s="83">
        <v>2.389</v>
      </c>
      <c r="G88" s="30">
        <f t="shared" si="5"/>
        <v>8.098305084745762</v>
      </c>
      <c r="H88" s="81"/>
      <c r="I88" s="81"/>
      <c r="J88" s="82"/>
      <c r="K88" s="29">
        <f t="shared" si="7"/>
        <v>3.31</v>
      </c>
      <c r="L88" s="29">
        <f t="shared" si="7"/>
        <v>2.6189999999999998</v>
      </c>
      <c r="M88" s="31">
        <f t="shared" si="8"/>
        <v>7.91238670694864</v>
      </c>
    </row>
    <row r="89" spans="1:13" ht="13.5" thickBot="1">
      <c r="A89" s="109" t="s">
        <v>37</v>
      </c>
      <c r="B89" s="84"/>
      <c r="C89" s="84"/>
      <c r="D89" s="110"/>
      <c r="E89" s="136">
        <v>0.17</v>
      </c>
      <c r="F89" s="136">
        <v>0.261</v>
      </c>
      <c r="G89" s="36">
        <f t="shared" si="5"/>
        <v>15.352941176470587</v>
      </c>
      <c r="H89" s="84"/>
      <c r="I89" s="84"/>
      <c r="J89" s="110"/>
      <c r="K89" s="35">
        <f t="shared" si="7"/>
        <v>0.17</v>
      </c>
      <c r="L89" s="35">
        <f t="shared" si="7"/>
        <v>0.261</v>
      </c>
      <c r="M89" s="37">
        <f t="shared" si="8"/>
        <v>15.352941176470587</v>
      </c>
    </row>
    <row r="90" spans="1:13" s="21" customFormat="1" ht="12.75">
      <c r="A90" s="14" t="s">
        <v>66</v>
      </c>
      <c r="B90" s="119">
        <v>9.93</v>
      </c>
      <c r="C90" s="120">
        <v>3.08</v>
      </c>
      <c r="D90" s="26">
        <f>C90/B90*10</f>
        <v>3.1017119838872103</v>
      </c>
      <c r="E90" s="119">
        <v>153.15</v>
      </c>
      <c r="F90" s="119">
        <v>62.334</v>
      </c>
      <c r="G90" s="26">
        <f t="shared" si="5"/>
        <v>4.070127326150833</v>
      </c>
      <c r="H90" s="119"/>
      <c r="I90" s="119"/>
      <c r="J90" s="108"/>
      <c r="K90" s="25">
        <f aca="true" t="shared" si="9" ref="K90:L94">B90+E90+H90</f>
        <v>163.08</v>
      </c>
      <c r="L90" s="25">
        <f t="shared" si="9"/>
        <v>65.414</v>
      </c>
      <c r="M90" s="27">
        <f t="shared" si="8"/>
        <v>4.011160166789305</v>
      </c>
    </row>
    <row r="91" spans="1:13" ht="12.75">
      <c r="A91" s="111" t="s">
        <v>1</v>
      </c>
      <c r="B91" s="81"/>
      <c r="C91" s="81"/>
      <c r="D91" s="82"/>
      <c r="E91" s="83">
        <v>3.57</v>
      </c>
      <c r="F91" s="83">
        <v>3.677</v>
      </c>
      <c r="G91" s="30">
        <f t="shared" si="5"/>
        <v>10.299719887955183</v>
      </c>
      <c r="H91" s="81"/>
      <c r="I91" s="81"/>
      <c r="J91" s="82"/>
      <c r="K91" s="29">
        <f t="shared" si="9"/>
        <v>3.57</v>
      </c>
      <c r="L91" s="29">
        <f t="shared" si="9"/>
        <v>3.677</v>
      </c>
      <c r="M91" s="31">
        <f t="shared" si="8"/>
        <v>10.299719887955183</v>
      </c>
    </row>
    <row r="92" spans="1:13" ht="13.5" thickBot="1">
      <c r="A92" s="109" t="s">
        <v>7</v>
      </c>
      <c r="B92" s="84">
        <v>9.93</v>
      </c>
      <c r="C92" s="91">
        <v>3.08</v>
      </c>
      <c r="D92" s="36">
        <f>C92/B92*10</f>
        <v>3.1017119838872103</v>
      </c>
      <c r="E92" s="84">
        <v>149.58</v>
      </c>
      <c r="F92" s="84">
        <v>58.657</v>
      </c>
      <c r="G92" s="36">
        <f t="shared" si="5"/>
        <v>3.921446717475598</v>
      </c>
      <c r="H92" s="84"/>
      <c r="I92" s="84"/>
      <c r="J92" s="110"/>
      <c r="K92" s="35">
        <f t="shared" si="9"/>
        <v>159.51000000000002</v>
      </c>
      <c r="L92" s="35">
        <f t="shared" si="9"/>
        <v>61.736999999999995</v>
      </c>
      <c r="M92" s="37">
        <f t="shared" si="8"/>
        <v>3.8704156479217593</v>
      </c>
    </row>
    <row r="93" spans="1:13" s="21" customFormat="1" ht="12.75">
      <c r="A93" s="14" t="s">
        <v>67</v>
      </c>
      <c r="B93" s="119">
        <v>36.75</v>
      </c>
      <c r="C93" s="120">
        <v>7.34</v>
      </c>
      <c r="D93" s="26">
        <f>C93/B93*10</f>
        <v>1.997278911564626</v>
      </c>
      <c r="E93" s="119">
        <v>92.96</v>
      </c>
      <c r="F93" s="119">
        <v>53.792</v>
      </c>
      <c r="G93" s="26">
        <f t="shared" si="5"/>
        <v>5.786574870912221</v>
      </c>
      <c r="H93" s="137">
        <v>0.09</v>
      </c>
      <c r="I93" s="137">
        <v>0.417</v>
      </c>
      <c r="J93" s="26">
        <f>I93/H93*10</f>
        <v>46.33333333333333</v>
      </c>
      <c r="K93" s="25">
        <f t="shared" si="9"/>
        <v>129.79999999999998</v>
      </c>
      <c r="L93" s="25">
        <f t="shared" si="9"/>
        <v>61.54900000000001</v>
      </c>
      <c r="M93" s="27">
        <f t="shared" si="8"/>
        <v>4.741833590138676</v>
      </c>
    </row>
    <row r="94" spans="1:13" ht="13.5" thickBot="1">
      <c r="A94" s="109" t="s">
        <v>3</v>
      </c>
      <c r="B94" s="84">
        <v>36.75</v>
      </c>
      <c r="C94" s="91">
        <v>7.34</v>
      </c>
      <c r="D94" s="36">
        <f>C94/B94*10</f>
        <v>1.997278911564626</v>
      </c>
      <c r="E94" s="84">
        <v>92.96</v>
      </c>
      <c r="F94" s="84">
        <v>53.792</v>
      </c>
      <c r="G94" s="36">
        <f t="shared" si="5"/>
        <v>5.786574870912221</v>
      </c>
      <c r="H94" s="136">
        <v>0.09</v>
      </c>
      <c r="I94" s="136">
        <v>0.417</v>
      </c>
      <c r="J94" s="36">
        <f>I94/H94*10</f>
        <v>46.33333333333333</v>
      </c>
      <c r="K94" s="35">
        <f t="shared" si="9"/>
        <v>129.79999999999998</v>
      </c>
      <c r="L94" s="35">
        <f t="shared" si="9"/>
        <v>61.54900000000001</v>
      </c>
      <c r="M94" s="37">
        <f t="shared" si="8"/>
        <v>4.741833590138676</v>
      </c>
    </row>
  </sheetData>
  <sheetProtection/>
  <mergeCells count="8">
    <mergeCell ref="P2:Q2"/>
    <mergeCell ref="R2:S2"/>
    <mergeCell ref="T2:U2"/>
    <mergeCell ref="A1:M1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5"/>
  <sheetViews>
    <sheetView zoomScalePageLayoutView="0" workbookViewId="0" topLeftCell="A1">
      <selection activeCell="D78" sqref="D78:D83"/>
    </sheetView>
  </sheetViews>
  <sheetFormatPr defaultColWidth="9.140625" defaultRowHeight="12.75"/>
  <cols>
    <col min="1" max="1" width="22.57421875" style="0" bestFit="1" customWidth="1"/>
    <col min="5" max="5" width="11.140625" style="0" bestFit="1" customWidth="1"/>
    <col min="8" max="8" width="11.140625" style="0" bestFit="1" customWidth="1"/>
  </cols>
  <sheetData>
    <row r="1" spans="1:13" ht="15.75" thickBot="1">
      <c r="A1" s="399" t="s">
        <v>125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21" ht="12.75">
      <c r="A2" s="38" t="s">
        <v>76</v>
      </c>
      <c r="B2" s="381" t="s">
        <v>72</v>
      </c>
      <c r="C2" s="381"/>
      <c r="D2" s="381"/>
      <c r="E2" s="381" t="s">
        <v>73</v>
      </c>
      <c r="F2" s="381"/>
      <c r="G2" s="381"/>
      <c r="H2" s="381" t="s">
        <v>74</v>
      </c>
      <c r="I2" s="381"/>
      <c r="J2" s="381"/>
      <c r="K2" s="381" t="s">
        <v>75</v>
      </c>
      <c r="L2" s="381"/>
      <c r="M2" s="382"/>
      <c r="P2" s="398"/>
      <c r="Q2" s="398"/>
      <c r="R2" s="398"/>
      <c r="S2" s="398"/>
      <c r="T2" s="398"/>
      <c r="U2" s="398"/>
    </row>
    <row r="3" spans="1:21" ht="12.75">
      <c r="A3" s="129" t="s">
        <v>77</v>
      </c>
      <c r="B3" s="17" t="s">
        <v>78</v>
      </c>
      <c r="C3" s="17" t="s">
        <v>79</v>
      </c>
      <c r="D3" s="17" t="s">
        <v>62</v>
      </c>
      <c r="E3" s="17" t="s">
        <v>78</v>
      </c>
      <c r="F3" s="17" t="s">
        <v>79</v>
      </c>
      <c r="G3" s="17" t="s">
        <v>62</v>
      </c>
      <c r="H3" s="17" t="s">
        <v>78</v>
      </c>
      <c r="I3" s="17" t="s">
        <v>79</v>
      </c>
      <c r="J3" s="17" t="s">
        <v>62</v>
      </c>
      <c r="K3" s="17" t="s">
        <v>78</v>
      </c>
      <c r="L3" s="17" t="s">
        <v>79</v>
      </c>
      <c r="M3" s="18" t="s">
        <v>62</v>
      </c>
      <c r="P3" s="121"/>
      <c r="Q3" s="121"/>
      <c r="R3" s="121"/>
      <c r="S3" s="121"/>
      <c r="T3" s="121"/>
      <c r="U3" s="121"/>
    </row>
    <row r="4" spans="1:21" ht="13.5" thickBot="1">
      <c r="A4" s="138"/>
      <c r="B4" s="22" t="s">
        <v>70</v>
      </c>
      <c r="C4" s="22" t="s">
        <v>71</v>
      </c>
      <c r="D4" s="22" t="s">
        <v>80</v>
      </c>
      <c r="E4" s="22" t="s">
        <v>70</v>
      </c>
      <c r="F4" s="22" t="s">
        <v>71</v>
      </c>
      <c r="G4" s="22" t="s">
        <v>80</v>
      </c>
      <c r="H4" s="22" t="s">
        <v>70</v>
      </c>
      <c r="I4" s="22" t="s">
        <v>71</v>
      </c>
      <c r="J4" s="22" t="s">
        <v>80</v>
      </c>
      <c r="K4" s="22" t="s">
        <v>70</v>
      </c>
      <c r="L4" s="22" t="s">
        <v>71</v>
      </c>
      <c r="M4" s="23" t="s">
        <v>80</v>
      </c>
      <c r="P4" s="122"/>
      <c r="Q4" s="122"/>
      <c r="R4" s="122"/>
      <c r="S4" s="122"/>
      <c r="T4" s="122"/>
      <c r="U4" s="122"/>
    </row>
    <row r="5" spans="1:21" s="21" customFormat="1" ht="13.5" thickBot="1">
      <c r="A5" s="116" t="s">
        <v>61</v>
      </c>
      <c r="B5" s="146">
        <v>47755.92</v>
      </c>
      <c r="C5" s="146">
        <v>9395.758</v>
      </c>
      <c r="D5" s="117">
        <f>C5/B5*10</f>
        <v>1.9674540873675974</v>
      </c>
      <c r="E5" s="146">
        <v>220383.51</v>
      </c>
      <c r="F5" s="146">
        <v>30843.897</v>
      </c>
      <c r="G5" s="117">
        <f aca="true" t="shared" si="0" ref="G5:G43">F5/E5*10</f>
        <v>1.3995555747342439</v>
      </c>
      <c r="H5" s="146">
        <v>318611.84</v>
      </c>
      <c r="I5" s="146">
        <v>20631.588</v>
      </c>
      <c r="J5" s="117">
        <f>I5/H5*10</f>
        <v>0.6475461803302727</v>
      </c>
      <c r="K5" s="15">
        <f aca="true" t="shared" si="1" ref="K5:L36">B5+E5+H5</f>
        <v>586751.27</v>
      </c>
      <c r="L5" s="15">
        <f t="shared" si="1"/>
        <v>60871.243</v>
      </c>
      <c r="M5" s="16">
        <f aca="true" t="shared" si="2" ref="M5:M68">L5/K5*10</f>
        <v>1.0374283978967782</v>
      </c>
      <c r="P5" s="123"/>
      <c r="Q5" s="123"/>
      <c r="R5" s="123"/>
      <c r="S5" s="123"/>
      <c r="T5" s="123"/>
      <c r="U5" s="123"/>
    </row>
    <row r="6" spans="1:21" s="21" customFormat="1" ht="12.75">
      <c r="A6" s="14" t="s">
        <v>63</v>
      </c>
      <c r="B6" s="119">
        <v>39061.26</v>
      </c>
      <c r="C6" s="119">
        <v>7386.704</v>
      </c>
      <c r="D6" s="26">
        <f>C6/B6*10</f>
        <v>1.8910562536897169</v>
      </c>
      <c r="E6" s="119">
        <v>184240.43</v>
      </c>
      <c r="F6" s="119">
        <v>22223.603</v>
      </c>
      <c r="G6" s="26">
        <f t="shared" si="0"/>
        <v>1.2062283506394336</v>
      </c>
      <c r="H6" s="119">
        <v>309881.83</v>
      </c>
      <c r="I6" s="119">
        <v>19814.542</v>
      </c>
      <c r="J6" s="26">
        <f>I6/H6*10</f>
        <v>0.6394225179320776</v>
      </c>
      <c r="K6" s="25">
        <f t="shared" si="1"/>
        <v>533183.52</v>
      </c>
      <c r="L6" s="25">
        <f t="shared" si="1"/>
        <v>49424.849</v>
      </c>
      <c r="M6" s="27">
        <f t="shared" si="2"/>
        <v>0.9269763063944663</v>
      </c>
      <c r="P6" s="123"/>
      <c r="Q6" s="123"/>
      <c r="R6" s="123"/>
      <c r="S6" s="123"/>
      <c r="T6" s="123"/>
      <c r="U6" s="123"/>
    </row>
    <row r="7" spans="1:21" ht="12.75">
      <c r="A7" s="6" t="s">
        <v>2</v>
      </c>
      <c r="B7" s="140"/>
      <c r="C7" s="140"/>
      <c r="D7" s="30"/>
      <c r="E7" s="140">
        <v>3048.92</v>
      </c>
      <c r="F7" s="140">
        <v>415.782</v>
      </c>
      <c r="G7" s="30">
        <f t="shared" si="0"/>
        <v>1.3637025569709929</v>
      </c>
      <c r="H7" s="140">
        <v>5901.78</v>
      </c>
      <c r="I7" s="140">
        <v>475.082</v>
      </c>
      <c r="J7" s="30">
        <f>I7/H7*10</f>
        <v>0.8049808701781497</v>
      </c>
      <c r="K7" s="29">
        <f t="shared" si="1"/>
        <v>8950.7</v>
      </c>
      <c r="L7" s="29">
        <f t="shared" si="1"/>
        <v>890.864</v>
      </c>
      <c r="M7" s="31">
        <f t="shared" si="2"/>
        <v>0.9953009261845441</v>
      </c>
      <c r="P7" s="122"/>
      <c r="Q7" s="122"/>
      <c r="R7" s="122"/>
      <c r="S7" s="122"/>
      <c r="T7" s="122"/>
      <c r="U7" s="122"/>
    </row>
    <row r="8" spans="1:21" ht="12.75">
      <c r="A8" s="6" t="s">
        <v>5</v>
      </c>
      <c r="B8" s="140">
        <v>188.68</v>
      </c>
      <c r="C8" s="140">
        <v>60.168</v>
      </c>
      <c r="D8" s="30">
        <f>C8/B8*10</f>
        <v>3.188891244435022</v>
      </c>
      <c r="E8" s="140">
        <v>260.86</v>
      </c>
      <c r="F8" s="140">
        <v>46.68</v>
      </c>
      <c r="G8" s="30">
        <f t="shared" si="0"/>
        <v>1.7894656137391705</v>
      </c>
      <c r="H8" s="140"/>
      <c r="I8" s="140"/>
      <c r="J8" s="30"/>
      <c r="K8" s="29">
        <f t="shared" si="1"/>
        <v>449.54</v>
      </c>
      <c r="L8" s="29">
        <f t="shared" si="1"/>
        <v>106.848</v>
      </c>
      <c r="M8" s="31">
        <f t="shared" si="2"/>
        <v>2.376829648084709</v>
      </c>
      <c r="P8" s="122"/>
      <c r="Q8" s="122"/>
      <c r="R8" s="122"/>
      <c r="S8" s="122"/>
      <c r="T8" s="122"/>
      <c r="U8" s="122"/>
    </row>
    <row r="9" spans="1:21" ht="12.75">
      <c r="A9" s="6" t="s">
        <v>6</v>
      </c>
      <c r="B9" s="140"/>
      <c r="C9" s="140"/>
      <c r="D9" s="30"/>
      <c r="E9" s="140">
        <v>158.53</v>
      </c>
      <c r="F9" s="140">
        <v>49.488</v>
      </c>
      <c r="G9" s="30">
        <f t="shared" si="0"/>
        <v>3.121680439033621</v>
      </c>
      <c r="H9" s="140"/>
      <c r="I9" s="140"/>
      <c r="J9" s="30"/>
      <c r="K9" s="29">
        <f t="shared" si="1"/>
        <v>158.53</v>
      </c>
      <c r="L9" s="29">
        <f t="shared" si="1"/>
        <v>49.488</v>
      </c>
      <c r="M9" s="31">
        <f t="shared" si="2"/>
        <v>3.121680439033621</v>
      </c>
      <c r="P9" s="122"/>
      <c r="Q9" s="122"/>
      <c r="R9" s="124"/>
      <c r="S9" s="124"/>
      <c r="T9" s="122"/>
      <c r="U9" s="122"/>
    </row>
    <row r="10" spans="1:21" ht="12.75">
      <c r="A10" s="6" t="s">
        <v>85</v>
      </c>
      <c r="B10" s="140"/>
      <c r="C10" s="140"/>
      <c r="D10" s="30"/>
      <c r="E10" s="141">
        <v>1.88</v>
      </c>
      <c r="F10" s="141">
        <v>5.004</v>
      </c>
      <c r="G10" s="30">
        <f t="shared" si="0"/>
        <v>26.617021276595743</v>
      </c>
      <c r="H10" s="140"/>
      <c r="I10" s="140"/>
      <c r="J10" s="30"/>
      <c r="K10" s="72">
        <f t="shared" si="1"/>
        <v>1.88</v>
      </c>
      <c r="L10" s="72">
        <f t="shared" si="1"/>
        <v>5.004</v>
      </c>
      <c r="M10" s="31">
        <f t="shared" si="2"/>
        <v>26.617021276595743</v>
      </c>
      <c r="P10" s="122"/>
      <c r="Q10" s="122"/>
      <c r="R10" s="122"/>
      <c r="S10" s="122"/>
      <c r="T10" s="122"/>
      <c r="U10" s="122"/>
    </row>
    <row r="11" spans="1:21" ht="12.75">
      <c r="A11" s="6" t="s">
        <v>14</v>
      </c>
      <c r="B11" s="140">
        <v>446.71</v>
      </c>
      <c r="C11" s="140">
        <v>70.975</v>
      </c>
      <c r="D11" s="30">
        <f aca="true" t="shared" si="3" ref="D11:D17">C11/B11*10</f>
        <v>1.5888383962749884</v>
      </c>
      <c r="E11" s="140">
        <v>43792.09</v>
      </c>
      <c r="F11" s="140">
        <v>4637.526</v>
      </c>
      <c r="G11" s="30">
        <f t="shared" si="0"/>
        <v>1.0589871367180694</v>
      </c>
      <c r="H11" s="140">
        <v>72943.21</v>
      </c>
      <c r="I11" s="140">
        <v>3607.794</v>
      </c>
      <c r="J11" s="30">
        <f>I11/H11*10</f>
        <v>0.4946031302982141</v>
      </c>
      <c r="K11" s="29">
        <f t="shared" si="1"/>
        <v>117182.01000000001</v>
      </c>
      <c r="L11" s="29">
        <f t="shared" si="1"/>
        <v>8316.295</v>
      </c>
      <c r="M11" s="31">
        <f t="shared" si="2"/>
        <v>0.709690420910172</v>
      </c>
      <c r="P11" s="122"/>
      <c r="Q11" s="122"/>
      <c r="R11" s="122"/>
      <c r="S11" s="122"/>
      <c r="T11" s="122"/>
      <c r="U11" s="122"/>
    </row>
    <row r="12" spans="1:21" ht="12.75">
      <c r="A12" s="6" t="s">
        <v>15</v>
      </c>
      <c r="B12" s="140">
        <v>352.61</v>
      </c>
      <c r="C12" s="140">
        <v>86.366</v>
      </c>
      <c r="D12" s="30">
        <f t="shared" si="3"/>
        <v>2.4493349593034797</v>
      </c>
      <c r="E12" s="140">
        <v>7774.58</v>
      </c>
      <c r="F12" s="140">
        <v>1230.611</v>
      </c>
      <c r="G12" s="30">
        <f t="shared" si="0"/>
        <v>1.5828649264654813</v>
      </c>
      <c r="H12" s="140">
        <v>146558.78</v>
      </c>
      <c r="I12" s="140">
        <v>11708.556</v>
      </c>
      <c r="J12" s="30">
        <f>I12/H12*10</f>
        <v>0.7988982986894405</v>
      </c>
      <c r="K12" s="29">
        <f t="shared" si="1"/>
        <v>154685.97</v>
      </c>
      <c r="L12" s="29">
        <f t="shared" si="1"/>
        <v>13025.533000000001</v>
      </c>
      <c r="M12" s="31">
        <f t="shared" si="2"/>
        <v>0.8420629873543153</v>
      </c>
      <c r="P12" s="122"/>
      <c r="Q12" s="124"/>
      <c r="R12" s="124"/>
      <c r="S12" s="122"/>
      <c r="T12" s="122"/>
      <c r="U12" s="122"/>
    </row>
    <row r="13" spans="1:21" ht="12.75">
      <c r="A13" s="6" t="s">
        <v>16</v>
      </c>
      <c r="B13" s="140">
        <v>60.16</v>
      </c>
      <c r="C13" s="140">
        <v>12.031</v>
      </c>
      <c r="D13" s="30">
        <f t="shared" si="3"/>
        <v>1.999833776595745</v>
      </c>
      <c r="E13" s="140">
        <v>39.9</v>
      </c>
      <c r="F13" s="140">
        <v>22.987</v>
      </c>
      <c r="G13" s="30">
        <f t="shared" si="0"/>
        <v>5.761152882205513</v>
      </c>
      <c r="H13" s="140">
        <v>3275.04</v>
      </c>
      <c r="I13" s="140">
        <v>226.223</v>
      </c>
      <c r="J13" s="30">
        <f>I13/H13*10</f>
        <v>0.6907488152816454</v>
      </c>
      <c r="K13" s="29">
        <f t="shared" si="1"/>
        <v>3375.1</v>
      </c>
      <c r="L13" s="29">
        <f t="shared" si="1"/>
        <v>261.241</v>
      </c>
      <c r="M13" s="31">
        <f t="shared" si="2"/>
        <v>0.7740244733489378</v>
      </c>
      <c r="P13" s="122"/>
      <c r="Q13" s="122"/>
      <c r="R13" s="122"/>
      <c r="S13" s="122"/>
      <c r="T13" s="122"/>
      <c r="U13" s="122"/>
    </row>
    <row r="14" spans="1:21" ht="12.75">
      <c r="A14" s="6" t="s">
        <v>18</v>
      </c>
      <c r="B14" s="140">
        <v>13091.68</v>
      </c>
      <c r="C14" s="140">
        <v>2040.48</v>
      </c>
      <c r="D14" s="30">
        <f t="shared" si="3"/>
        <v>1.5586082152939882</v>
      </c>
      <c r="E14" s="140">
        <v>869.74</v>
      </c>
      <c r="F14" s="140">
        <v>173.338</v>
      </c>
      <c r="G14" s="30">
        <f t="shared" si="0"/>
        <v>1.9929864097316439</v>
      </c>
      <c r="H14" s="140"/>
      <c r="I14" s="140"/>
      <c r="J14" s="30"/>
      <c r="K14" s="29">
        <f t="shared" si="1"/>
        <v>13961.42</v>
      </c>
      <c r="L14" s="29">
        <f t="shared" si="1"/>
        <v>2213.818</v>
      </c>
      <c r="M14" s="31">
        <f t="shared" si="2"/>
        <v>1.5856682199948144</v>
      </c>
      <c r="P14" s="122"/>
      <c r="Q14" s="122"/>
      <c r="R14" s="122"/>
      <c r="S14" s="122"/>
      <c r="T14" s="122"/>
      <c r="U14" s="122"/>
    </row>
    <row r="15" spans="1:21" ht="12.75">
      <c r="A15" s="6" t="s">
        <v>19</v>
      </c>
      <c r="B15" s="140"/>
      <c r="C15" s="140"/>
      <c r="D15" s="30"/>
      <c r="E15" s="140">
        <v>271.67</v>
      </c>
      <c r="F15" s="140">
        <v>466.885</v>
      </c>
      <c r="G15" s="30">
        <f t="shared" si="0"/>
        <v>17.185740052269296</v>
      </c>
      <c r="H15" s="140"/>
      <c r="I15" s="140"/>
      <c r="J15" s="30"/>
      <c r="K15" s="29">
        <f t="shared" si="1"/>
        <v>271.67</v>
      </c>
      <c r="L15" s="29">
        <f t="shared" si="1"/>
        <v>466.885</v>
      </c>
      <c r="M15" s="31">
        <f t="shared" si="2"/>
        <v>17.185740052269296</v>
      </c>
      <c r="P15" s="122"/>
      <c r="Q15" s="122"/>
      <c r="R15" s="122"/>
      <c r="S15" s="122"/>
      <c r="T15" s="122"/>
      <c r="U15" s="122"/>
    </row>
    <row r="16" spans="1:21" ht="12.75">
      <c r="A16" s="6" t="s">
        <v>20</v>
      </c>
      <c r="B16" s="140">
        <v>1778.79</v>
      </c>
      <c r="C16" s="140">
        <v>383.634</v>
      </c>
      <c r="D16" s="30">
        <f t="shared" si="3"/>
        <v>2.1567132713811072</v>
      </c>
      <c r="E16" s="140">
        <v>772.83</v>
      </c>
      <c r="F16" s="140">
        <v>169.8</v>
      </c>
      <c r="G16" s="30">
        <f t="shared" si="0"/>
        <v>2.1971196770311714</v>
      </c>
      <c r="H16" s="140">
        <v>8188.56</v>
      </c>
      <c r="I16" s="140">
        <v>497.358</v>
      </c>
      <c r="J16" s="30"/>
      <c r="K16" s="29">
        <f t="shared" si="1"/>
        <v>10740.18</v>
      </c>
      <c r="L16" s="29">
        <f t="shared" si="1"/>
        <v>1050.792</v>
      </c>
      <c r="M16" s="31">
        <f t="shared" si="2"/>
        <v>0.9783746641117745</v>
      </c>
      <c r="P16" s="122"/>
      <c r="Q16" s="124"/>
      <c r="R16" s="122"/>
      <c r="S16" s="122"/>
      <c r="T16" s="122"/>
      <c r="U16" s="122"/>
    </row>
    <row r="17" spans="1:21" ht="12.75">
      <c r="A17" s="6" t="s">
        <v>21</v>
      </c>
      <c r="B17" s="140">
        <v>201.25</v>
      </c>
      <c r="C17" s="140">
        <v>49.105</v>
      </c>
      <c r="D17" s="30">
        <f t="shared" si="3"/>
        <v>2.44</v>
      </c>
      <c r="E17" s="140">
        <v>1909.99</v>
      </c>
      <c r="F17" s="140">
        <v>1372.422</v>
      </c>
      <c r="G17" s="30">
        <f t="shared" si="0"/>
        <v>7.185493117765015</v>
      </c>
      <c r="H17" s="140"/>
      <c r="I17" s="140"/>
      <c r="J17" s="30"/>
      <c r="K17" s="29">
        <f t="shared" si="1"/>
        <v>2111.24</v>
      </c>
      <c r="L17" s="29">
        <f t="shared" si="1"/>
        <v>1421.527</v>
      </c>
      <c r="M17" s="31">
        <f t="shared" si="2"/>
        <v>6.733137871582579</v>
      </c>
      <c r="P17" s="122"/>
      <c r="Q17" s="124"/>
      <c r="R17" s="122"/>
      <c r="S17" s="122"/>
      <c r="T17" s="122"/>
      <c r="U17" s="122"/>
    </row>
    <row r="18" spans="1:21" ht="12.75">
      <c r="A18" s="6" t="s">
        <v>22</v>
      </c>
      <c r="B18" s="140">
        <v>874.74</v>
      </c>
      <c r="C18" s="140">
        <v>144.576</v>
      </c>
      <c r="D18" s="30">
        <f>C18/B18*10</f>
        <v>1.6527882570821042</v>
      </c>
      <c r="E18" s="140">
        <v>29028.93</v>
      </c>
      <c r="F18" s="140">
        <v>4174.903</v>
      </c>
      <c r="G18" s="30">
        <f t="shared" si="0"/>
        <v>1.4381870086151989</v>
      </c>
      <c r="H18" s="140">
        <v>219.18</v>
      </c>
      <c r="I18" s="140">
        <v>19.418</v>
      </c>
      <c r="J18" s="30">
        <f>I18/H18*10</f>
        <v>0.8859384980381422</v>
      </c>
      <c r="K18" s="29">
        <f t="shared" si="1"/>
        <v>30122.850000000002</v>
      </c>
      <c r="L18" s="29">
        <f t="shared" si="1"/>
        <v>4338.897</v>
      </c>
      <c r="M18" s="31">
        <f t="shared" si="2"/>
        <v>1.4404005597079954</v>
      </c>
      <c r="P18" s="122"/>
      <c r="Q18" s="122"/>
      <c r="R18" s="122"/>
      <c r="S18" s="122"/>
      <c r="T18" s="122"/>
      <c r="U18" s="122"/>
    </row>
    <row r="19" spans="1:21" ht="12.75">
      <c r="A19" s="6" t="s">
        <v>26</v>
      </c>
      <c r="B19" s="140"/>
      <c r="C19" s="140"/>
      <c r="D19" s="30"/>
      <c r="E19" s="140">
        <v>1493.42</v>
      </c>
      <c r="F19" s="140">
        <v>227.356</v>
      </c>
      <c r="G19" s="30">
        <f t="shared" si="0"/>
        <v>1.522384861592854</v>
      </c>
      <c r="H19" s="140"/>
      <c r="I19" s="140"/>
      <c r="J19" s="30"/>
      <c r="K19" s="29">
        <f t="shared" si="1"/>
        <v>1493.42</v>
      </c>
      <c r="L19" s="29">
        <f t="shared" si="1"/>
        <v>227.356</v>
      </c>
      <c r="M19" s="31">
        <f t="shared" si="2"/>
        <v>1.522384861592854</v>
      </c>
      <c r="P19" s="122"/>
      <c r="Q19" s="122"/>
      <c r="R19" s="122"/>
      <c r="S19" s="124"/>
      <c r="T19" s="122"/>
      <c r="U19" s="122"/>
    </row>
    <row r="20" spans="1:21" ht="12.75">
      <c r="A20" s="6" t="s">
        <v>28</v>
      </c>
      <c r="B20" s="140">
        <v>58.27</v>
      </c>
      <c r="C20" s="140">
        <v>15.545</v>
      </c>
      <c r="D20" s="30">
        <f>C20/B20*10</f>
        <v>2.6677535610090954</v>
      </c>
      <c r="E20" s="140">
        <v>277.71</v>
      </c>
      <c r="F20" s="140">
        <v>42.064</v>
      </c>
      <c r="G20" s="30">
        <f t="shared" si="0"/>
        <v>1.5146735803536062</v>
      </c>
      <c r="H20" s="140">
        <v>9123.26</v>
      </c>
      <c r="I20" s="140">
        <v>418.93</v>
      </c>
      <c r="J20" s="30">
        <f>I20/H20*10</f>
        <v>0.45918893027273144</v>
      </c>
      <c r="K20" s="29">
        <f t="shared" si="1"/>
        <v>9459.24</v>
      </c>
      <c r="L20" s="29">
        <f t="shared" si="1"/>
        <v>476.539</v>
      </c>
      <c r="M20" s="31">
        <f t="shared" si="2"/>
        <v>0.5037814877305153</v>
      </c>
      <c r="P20" s="122"/>
      <c r="Q20" s="122"/>
      <c r="R20" s="122"/>
      <c r="S20" s="122"/>
      <c r="T20" s="122"/>
      <c r="U20" s="122"/>
    </row>
    <row r="21" spans="1:21" ht="12.75">
      <c r="A21" s="6" t="s">
        <v>32</v>
      </c>
      <c r="B21" s="140">
        <v>305</v>
      </c>
      <c r="C21" s="140">
        <v>47.2</v>
      </c>
      <c r="D21" s="30">
        <f>C21/B21*10</f>
        <v>1.5475409836065572</v>
      </c>
      <c r="E21" s="140">
        <v>756.04</v>
      </c>
      <c r="F21" s="140">
        <v>128.058</v>
      </c>
      <c r="G21" s="30">
        <f t="shared" si="0"/>
        <v>1.6937992698799007</v>
      </c>
      <c r="H21" s="140">
        <v>15334.07</v>
      </c>
      <c r="I21" s="140">
        <v>678.744</v>
      </c>
      <c r="J21" s="30">
        <f>I21/H21*10</f>
        <v>0.4426378645721586</v>
      </c>
      <c r="K21" s="29">
        <f t="shared" si="1"/>
        <v>16395.11</v>
      </c>
      <c r="L21" s="29">
        <f t="shared" si="1"/>
        <v>854.002</v>
      </c>
      <c r="M21" s="31">
        <f t="shared" si="2"/>
        <v>0.5208882404570631</v>
      </c>
      <c r="P21" s="122"/>
      <c r="Q21" s="122"/>
      <c r="R21" s="122"/>
      <c r="S21" s="122"/>
      <c r="T21" s="122"/>
      <c r="U21" s="122"/>
    </row>
    <row r="22" spans="1:21" ht="12.75">
      <c r="A22" s="6" t="s">
        <v>99</v>
      </c>
      <c r="B22" s="140"/>
      <c r="C22" s="140"/>
      <c r="D22" s="30"/>
      <c r="E22" s="141">
        <v>3.94</v>
      </c>
      <c r="F22" s="141">
        <v>2.862</v>
      </c>
      <c r="G22" s="30">
        <f t="shared" si="0"/>
        <v>7.263959390862944</v>
      </c>
      <c r="H22" s="140"/>
      <c r="I22" s="140"/>
      <c r="J22" s="30"/>
      <c r="K22" s="72">
        <f t="shared" si="1"/>
        <v>3.94</v>
      </c>
      <c r="L22" s="72">
        <f t="shared" si="1"/>
        <v>2.862</v>
      </c>
      <c r="M22" s="31">
        <f t="shared" si="2"/>
        <v>7.263959390862944</v>
      </c>
      <c r="P22" s="122"/>
      <c r="Q22" s="122"/>
      <c r="R22" s="124"/>
      <c r="S22" s="124"/>
      <c r="T22" s="122"/>
      <c r="U22" s="122"/>
    </row>
    <row r="23" spans="1:21" ht="12.75">
      <c r="A23" s="6" t="s">
        <v>33</v>
      </c>
      <c r="B23" s="140">
        <v>2987.08</v>
      </c>
      <c r="C23" s="140">
        <v>465.568</v>
      </c>
      <c r="D23" s="30">
        <f>C23/B23*10</f>
        <v>1.5586057286714785</v>
      </c>
      <c r="E23" s="140">
        <v>876.87</v>
      </c>
      <c r="F23" s="140">
        <v>125.801</v>
      </c>
      <c r="G23" s="30">
        <f t="shared" si="0"/>
        <v>1.4346596416800668</v>
      </c>
      <c r="H23" s="140"/>
      <c r="I23" s="140"/>
      <c r="J23" s="30"/>
      <c r="K23" s="29">
        <f t="shared" si="1"/>
        <v>3863.95</v>
      </c>
      <c r="L23" s="29">
        <f t="shared" si="1"/>
        <v>591.369</v>
      </c>
      <c r="M23" s="31">
        <f t="shared" si="2"/>
        <v>1.5304778788545401</v>
      </c>
      <c r="P23" s="122"/>
      <c r="Q23" s="122"/>
      <c r="R23" s="124"/>
      <c r="S23" s="124"/>
      <c r="T23" s="122"/>
      <c r="U23" s="122"/>
    </row>
    <row r="24" spans="1:21" ht="12.75">
      <c r="A24" s="6" t="s">
        <v>109</v>
      </c>
      <c r="B24" s="140"/>
      <c r="C24" s="140"/>
      <c r="D24" s="30"/>
      <c r="E24" s="141">
        <v>1.95</v>
      </c>
      <c r="F24" s="141">
        <v>1.131</v>
      </c>
      <c r="G24" s="30">
        <f t="shared" si="0"/>
        <v>5.800000000000001</v>
      </c>
      <c r="H24" s="140"/>
      <c r="I24" s="140"/>
      <c r="J24" s="30"/>
      <c r="K24" s="72">
        <f t="shared" si="1"/>
        <v>1.95</v>
      </c>
      <c r="L24" s="72">
        <f t="shared" si="1"/>
        <v>1.131</v>
      </c>
      <c r="M24" s="31">
        <f t="shared" si="2"/>
        <v>5.800000000000001</v>
      </c>
      <c r="P24" s="122"/>
      <c r="Q24" s="124"/>
      <c r="R24" s="122"/>
      <c r="S24" s="122"/>
      <c r="T24" s="122"/>
      <c r="U24" s="122"/>
    </row>
    <row r="25" spans="1:21" ht="12.75">
      <c r="A25" s="6" t="s">
        <v>40</v>
      </c>
      <c r="B25" s="140">
        <v>126.49</v>
      </c>
      <c r="C25" s="140">
        <v>47.244</v>
      </c>
      <c r="D25" s="30">
        <f>C25/B25*10</f>
        <v>3.734998814135505</v>
      </c>
      <c r="E25" s="140">
        <v>174.94</v>
      </c>
      <c r="F25" s="140">
        <v>62.154</v>
      </c>
      <c r="G25" s="30">
        <f t="shared" si="0"/>
        <v>3.552875271521665</v>
      </c>
      <c r="H25" s="140"/>
      <c r="I25" s="140"/>
      <c r="J25" s="30"/>
      <c r="K25" s="29">
        <f t="shared" si="1"/>
        <v>301.43</v>
      </c>
      <c r="L25" s="29">
        <f t="shared" si="1"/>
        <v>109.398</v>
      </c>
      <c r="M25" s="31">
        <f t="shared" si="2"/>
        <v>3.6293003350695017</v>
      </c>
      <c r="P25" s="122"/>
      <c r="Q25" s="122"/>
      <c r="R25" s="124"/>
      <c r="S25" s="124"/>
      <c r="T25" s="122"/>
      <c r="U25" s="122"/>
    </row>
    <row r="26" spans="1:21" s="147" customFormat="1" ht="12.75">
      <c r="A26" s="111" t="s">
        <v>44</v>
      </c>
      <c r="B26" s="81">
        <v>252.52</v>
      </c>
      <c r="C26" s="81">
        <v>36.725</v>
      </c>
      <c r="D26" s="30">
        <f>C26/B26*10</f>
        <v>1.4543402502772058</v>
      </c>
      <c r="E26" s="81">
        <v>20532.72</v>
      </c>
      <c r="F26" s="81">
        <v>3051.466</v>
      </c>
      <c r="G26" s="30">
        <f t="shared" si="0"/>
        <v>1.4861479628612282</v>
      </c>
      <c r="H26" s="81">
        <v>4758.88</v>
      </c>
      <c r="I26" s="81">
        <v>304.779</v>
      </c>
      <c r="J26" s="30">
        <f>I26/H26*10</f>
        <v>0.6404427092088895</v>
      </c>
      <c r="K26" s="29">
        <f t="shared" si="1"/>
        <v>25544.120000000003</v>
      </c>
      <c r="L26" s="29">
        <f t="shared" si="1"/>
        <v>3392.97</v>
      </c>
      <c r="M26" s="31">
        <f t="shared" si="2"/>
        <v>1.3282782887020572</v>
      </c>
      <c r="P26" s="148"/>
      <c r="Q26" s="148"/>
      <c r="R26" s="149"/>
      <c r="S26" s="149"/>
      <c r="T26" s="148"/>
      <c r="U26" s="148"/>
    </row>
    <row r="27" spans="1:21" ht="12.75">
      <c r="A27" s="6" t="s">
        <v>45</v>
      </c>
      <c r="B27" s="140">
        <v>606.11</v>
      </c>
      <c r="C27" s="140">
        <v>87.719</v>
      </c>
      <c r="D27" s="30">
        <f>C27/B27*10</f>
        <v>1.4472455494877166</v>
      </c>
      <c r="E27" s="140">
        <v>1825.49</v>
      </c>
      <c r="F27" s="140">
        <v>311.184</v>
      </c>
      <c r="G27" s="30">
        <f t="shared" si="0"/>
        <v>1.704660118653074</v>
      </c>
      <c r="H27" s="140"/>
      <c r="I27" s="140"/>
      <c r="J27" s="30"/>
      <c r="K27" s="29">
        <f t="shared" si="1"/>
        <v>2431.6</v>
      </c>
      <c r="L27" s="29">
        <f t="shared" si="1"/>
        <v>398.903</v>
      </c>
      <c r="M27" s="31">
        <f t="shared" si="2"/>
        <v>1.6404959697318637</v>
      </c>
      <c r="P27" s="122"/>
      <c r="Q27" s="124"/>
      <c r="R27" s="122"/>
      <c r="S27" s="122"/>
      <c r="T27" s="122"/>
      <c r="U27" s="122"/>
    </row>
    <row r="28" spans="1:21" s="21" customFormat="1" ht="12.75">
      <c r="A28" s="6" t="s">
        <v>47</v>
      </c>
      <c r="B28" s="140">
        <v>17518.87</v>
      </c>
      <c r="C28" s="140">
        <v>3808.846</v>
      </c>
      <c r="D28" s="30">
        <f>C28/B28*10</f>
        <v>2.174139085454713</v>
      </c>
      <c r="E28" s="140">
        <v>1866.86</v>
      </c>
      <c r="F28" s="140">
        <v>486.523</v>
      </c>
      <c r="G28" s="30">
        <f t="shared" si="0"/>
        <v>2.606103296444297</v>
      </c>
      <c r="H28" s="140"/>
      <c r="I28" s="140"/>
      <c r="J28" s="30"/>
      <c r="K28" s="29">
        <f t="shared" si="1"/>
        <v>19385.73</v>
      </c>
      <c r="L28" s="29">
        <f t="shared" si="1"/>
        <v>4295.369</v>
      </c>
      <c r="M28" s="31">
        <f t="shared" si="2"/>
        <v>2.2157375554080243</v>
      </c>
      <c r="P28" s="123"/>
      <c r="Q28" s="123"/>
      <c r="R28" s="125"/>
      <c r="S28" s="125"/>
      <c r="T28" s="123"/>
      <c r="U28" s="123"/>
    </row>
    <row r="29" spans="1:21" s="21" customFormat="1" ht="12.75">
      <c r="A29" s="6" t="s">
        <v>49</v>
      </c>
      <c r="B29" s="140"/>
      <c r="C29" s="140"/>
      <c r="D29" s="30"/>
      <c r="E29" s="140">
        <v>5202.84</v>
      </c>
      <c r="F29" s="140">
        <v>222.181</v>
      </c>
      <c r="G29" s="30">
        <f t="shared" si="0"/>
        <v>0.42703792544072083</v>
      </c>
      <c r="H29" s="140"/>
      <c r="I29" s="140"/>
      <c r="J29" s="30"/>
      <c r="K29" s="29">
        <f t="shared" si="1"/>
        <v>5202.84</v>
      </c>
      <c r="L29" s="29">
        <f t="shared" si="1"/>
        <v>222.181</v>
      </c>
      <c r="M29" s="31">
        <f t="shared" si="2"/>
        <v>0.42703792544072083</v>
      </c>
      <c r="O29"/>
      <c r="P29" s="122"/>
      <c r="Q29" s="124"/>
      <c r="R29" s="124"/>
      <c r="S29" s="124"/>
      <c r="T29" s="122"/>
      <c r="U29" s="122"/>
    </row>
    <row r="30" spans="1:21" s="21" customFormat="1" ht="13.5" thickBot="1">
      <c r="A30" s="8" t="s">
        <v>50</v>
      </c>
      <c r="B30" s="143">
        <v>212.29</v>
      </c>
      <c r="C30" s="143">
        <v>30.521</v>
      </c>
      <c r="D30" s="36">
        <f>C30/B30*10</f>
        <v>1.4377031419284942</v>
      </c>
      <c r="E30" s="143">
        <v>63297.73</v>
      </c>
      <c r="F30" s="143">
        <v>4797.397</v>
      </c>
      <c r="G30" s="36">
        <f t="shared" si="0"/>
        <v>0.7579098018206971</v>
      </c>
      <c r="H30" s="143">
        <v>43579.07</v>
      </c>
      <c r="I30" s="143">
        <v>1877.658</v>
      </c>
      <c r="J30" s="36">
        <f>I30/H30*10</f>
        <v>0.4308623382738548</v>
      </c>
      <c r="K30" s="35">
        <f t="shared" si="1"/>
        <v>107089.09</v>
      </c>
      <c r="L30" s="35">
        <f t="shared" si="1"/>
        <v>6705.575999999999</v>
      </c>
      <c r="M30" s="37">
        <f t="shared" si="2"/>
        <v>0.626167987794088</v>
      </c>
      <c r="P30" s="123"/>
      <c r="Q30" s="123"/>
      <c r="R30" s="125"/>
      <c r="S30" s="125"/>
      <c r="T30" s="123"/>
      <c r="U30" s="123"/>
    </row>
    <row r="31" spans="1:21" s="21" customFormat="1" ht="12.75">
      <c r="A31" s="14" t="s">
        <v>68</v>
      </c>
      <c r="B31" s="119">
        <v>2560.13</v>
      </c>
      <c r="C31" s="119">
        <v>374.307</v>
      </c>
      <c r="D31" s="26">
        <f>C31/B31*10</f>
        <v>1.4620624733900232</v>
      </c>
      <c r="E31" s="119">
        <v>18568.1</v>
      </c>
      <c r="F31" s="119">
        <v>2281.289</v>
      </c>
      <c r="G31" s="26">
        <f t="shared" si="0"/>
        <v>1.228606588719363</v>
      </c>
      <c r="H31" s="119"/>
      <c r="I31" s="119"/>
      <c r="J31" s="26"/>
      <c r="K31" s="25">
        <f t="shared" si="1"/>
        <v>21128.23</v>
      </c>
      <c r="L31" s="25">
        <f t="shared" si="1"/>
        <v>2655.5960000000005</v>
      </c>
      <c r="M31" s="27">
        <f t="shared" si="2"/>
        <v>1.2568946854516447</v>
      </c>
      <c r="P31" s="123"/>
      <c r="Q31" s="125"/>
      <c r="R31" s="123"/>
      <c r="S31" s="123"/>
      <c r="T31" s="123"/>
      <c r="U31" s="123"/>
    </row>
    <row r="32" spans="1:21" s="21" customFormat="1" ht="12.75">
      <c r="A32" s="6" t="s">
        <v>110</v>
      </c>
      <c r="B32" s="150">
        <v>0.27</v>
      </c>
      <c r="C32" s="150">
        <v>0.101</v>
      </c>
      <c r="D32" s="30">
        <f>C32/B32*10</f>
        <v>3.7407407407407405</v>
      </c>
      <c r="E32" s="150">
        <v>0.54</v>
      </c>
      <c r="F32" s="150">
        <v>0.436</v>
      </c>
      <c r="G32" s="30">
        <f t="shared" si="0"/>
        <v>8.074074074074073</v>
      </c>
      <c r="H32" s="140"/>
      <c r="I32" s="140"/>
      <c r="J32" s="30"/>
      <c r="K32" s="30">
        <f t="shared" si="1"/>
        <v>0.81</v>
      </c>
      <c r="L32" s="30">
        <f t="shared" si="1"/>
        <v>0.537</v>
      </c>
      <c r="M32" s="31">
        <f t="shared" si="2"/>
        <v>6.62962962962963</v>
      </c>
      <c r="O32"/>
      <c r="P32" s="122"/>
      <c r="Q32" s="122"/>
      <c r="R32" s="124"/>
      <c r="S32" s="124"/>
      <c r="T32" s="122"/>
      <c r="U32" s="122"/>
    </row>
    <row r="33" spans="1:21" ht="12.75">
      <c r="A33" s="6" t="s">
        <v>100</v>
      </c>
      <c r="B33" s="140"/>
      <c r="C33" s="140"/>
      <c r="D33" s="30"/>
      <c r="E33" s="150">
        <v>0.17</v>
      </c>
      <c r="F33" s="150">
        <v>0.205</v>
      </c>
      <c r="G33" s="30">
        <f t="shared" si="0"/>
        <v>12.058823529411764</v>
      </c>
      <c r="H33" s="140"/>
      <c r="I33" s="140"/>
      <c r="J33" s="30"/>
      <c r="K33" s="30">
        <f t="shared" si="1"/>
        <v>0.17</v>
      </c>
      <c r="L33" s="30">
        <f t="shared" si="1"/>
        <v>0.205</v>
      </c>
      <c r="M33" s="31">
        <f t="shared" si="2"/>
        <v>12.058823529411764</v>
      </c>
      <c r="P33" s="122"/>
      <c r="Q33" s="122"/>
      <c r="R33" s="122"/>
      <c r="S33" s="122"/>
      <c r="T33" s="122"/>
      <c r="U33" s="122"/>
    </row>
    <row r="34" spans="1:21" ht="12.75">
      <c r="A34" s="6" t="s">
        <v>8</v>
      </c>
      <c r="B34" s="140">
        <v>439.2</v>
      </c>
      <c r="C34" s="140">
        <v>114.542</v>
      </c>
      <c r="D34" s="30">
        <f>C34/B34*10</f>
        <v>2.607969034608379</v>
      </c>
      <c r="E34" s="140">
        <v>1009.29</v>
      </c>
      <c r="F34" s="140">
        <v>181.347</v>
      </c>
      <c r="G34" s="30">
        <f t="shared" si="0"/>
        <v>1.7967779330024078</v>
      </c>
      <c r="H34" s="140"/>
      <c r="I34" s="140"/>
      <c r="J34" s="30"/>
      <c r="K34" s="29">
        <f t="shared" si="1"/>
        <v>1448.49</v>
      </c>
      <c r="L34" s="29">
        <f t="shared" si="1"/>
        <v>295.889</v>
      </c>
      <c r="M34" s="31">
        <f t="shared" si="2"/>
        <v>2.0427410613811627</v>
      </c>
      <c r="P34" s="122"/>
      <c r="Q34" s="124"/>
      <c r="R34" s="122"/>
      <c r="S34" s="122"/>
      <c r="T34" s="122"/>
      <c r="U34" s="122"/>
    </row>
    <row r="35" spans="1:21" s="21" customFormat="1" ht="12.75">
      <c r="A35" s="6" t="s">
        <v>101</v>
      </c>
      <c r="B35" s="141">
        <v>3.51</v>
      </c>
      <c r="C35" s="141">
        <v>0.985</v>
      </c>
      <c r="D35" s="30">
        <f>C35/B35*10</f>
        <v>2.8062678062678064</v>
      </c>
      <c r="E35" s="141">
        <v>3.8</v>
      </c>
      <c r="F35" s="141">
        <v>3.286</v>
      </c>
      <c r="G35" s="30">
        <f t="shared" si="0"/>
        <v>8.647368421052633</v>
      </c>
      <c r="H35" s="140"/>
      <c r="I35" s="140"/>
      <c r="J35" s="30"/>
      <c r="K35" s="72">
        <f t="shared" si="1"/>
        <v>7.31</v>
      </c>
      <c r="L35" s="72">
        <f t="shared" si="1"/>
        <v>4.271</v>
      </c>
      <c r="M35" s="31">
        <f t="shared" si="2"/>
        <v>5.842681258549932</v>
      </c>
      <c r="P35" s="123"/>
      <c r="Q35" s="123"/>
      <c r="R35" s="125"/>
      <c r="S35" s="125"/>
      <c r="T35" s="123"/>
      <c r="U35" s="123"/>
    </row>
    <row r="36" spans="1:21" ht="12.75">
      <c r="A36" s="6" t="s">
        <v>31</v>
      </c>
      <c r="B36" s="140"/>
      <c r="C36" s="140"/>
      <c r="D36" s="30"/>
      <c r="E36" s="141">
        <v>1.39</v>
      </c>
      <c r="F36" s="141">
        <v>1.382</v>
      </c>
      <c r="G36" s="30">
        <f t="shared" si="0"/>
        <v>9.942446043165468</v>
      </c>
      <c r="H36" s="140"/>
      <c r="I36" s="140"/>
      <c r="J36" s="30"/>
      <c r="K36" s="72">
        <f t="shared" si="1"/>
        <v>1.39</v>
      </c>
      <c r="L36" s="72">
        <f t="shared" si="1"/>
        <v>1.382</v>
      </c>
      <c r="M36" s="31">
        <f t="shared" si="2"/>
        <v>9.942446043165468</v>
      </c>
      <c r="P36" s="122"/>
      <c r="Q36" s="122"/>
      <c r="R36" s="122"/>
      <c r="S36" s="122"/>
      <c r="T36" s="122"/>
      <c r="U36" s="122"/>
    </row>
    <row r="37" spans="1:21" ht="12.75">
      <c r="A37" s="6" t="s">
        <v>34</v>
      </c>
      <c r="B37" s="140"/>
      <c r="C37" s="140"/>
      <c r="D37" s="30"/>
      <c r="E37" s="141">
        <v>1.6</v>
      </c>
      <c r="F37" s="141">
        <v>1.571</v>
      </c>
      <c r="G37" s="30">
        <f t="shared" si="0"/>
        <v>9.81875</v>
      </c>
      <c r="H37" s="140"/>
      <c r="I37" s="140"/>
      <c r="J37" s="30"/>
      <c r="K37" s="72">
        <f aca="true" t="shared" si="4" ref="K37:L68">B37+E37+H37</f>
        <v>1.6</v>
      </c>
      <c r="L37" s="72">
        <f t="shared" si="4"/>
        <v>1.571</v>
      </c>
      <c r="M37" s="31">
        <f t="shared" si="2"/>
        <v>9.81875</v>
      </c>
      <c r="R37" s="126"/>
      <c r="S37" s="126"/>
      <c r="T37" s="126"/>
      <c r="U37" s="126"/>
    </row>
    <row r="38" spans="1:19" s="21" customFormat="1" ht="12.75">
      <c r="A38" s="6" t="s">
        <v>46</v>
      </c>
      <c r="B38" s="140">
        <v>2117.15</v>
      </c>
      <c r="C38" s="140">
        <v>258.679</v>
      </c>
      <c r="D38" s="30">
        <f>C38/B38*10</f>
        <v>1.2218265120563019</v>
      </c>
      <c r="E38" s="140">
        <v>16985.9</v>
      </c>
      <c r="F38" s="140">
        <v>1957.504</v>
      </c>
      <c r="G38" s="30">
        <f t="shared" si="0"/>
        <v>1.1524287791638945</v>
      </c>
      <c r="H38" s="140"/>
      <c r="I38" s="140"/>
      <c r="J38" s="30"/>
      <c r="K38" s="29">
        <f t="shared" si="4"/>
        <v>19103.050000000003</v>
      </c>
      <c r="L38" s="29">
        <f t="shared" si="4"/>
        <v>2216.183</v>
      </c>
      <c r="M38" s="31">
        <f t="shared" si="2"/>
        <v>1.1601199808407556</v>
      </c>
      <c r="R38" s="127"/>
      <c r="S38" s="127"/>
    </row>
    <row r="39" spans="1:21" ht="13.5" thickBot="1">
      <c r="A39" s="8" t="s">
        <v>56</v>
      </c>
      <c r="B39" s="143"/>
      <c r="C39" s="143"/>
      <c r="D39" s="36"/>
      <c r="E39" s="143">
        <v>565.41</v>
      </c>
      <c r="F39" s="143">
        <v>135.558</v>
      </c>
      <c r="G39" s="36">
        <f t="shared" si="0"/>
        <v>2.397516846182416</v>
      </c>
      <c r="H39" s="143"/>
      <c r="I39" s="143"/>
      <c r="J39" s="36"/>
      <c r="K39" s="35">
        <f t="shared" si="4"/>
        <v>565.41</v>
      </c>
      <c r="L39" s="35">
        <f t="shared" si="4"/>
        <v>135.558</v>
      </c>
      <c r="M39" s="37">
        <f t="shared" si="2"/>
        <v>2.397516846182416</v>
      </c>
      <c r="P39" s="128"/>
      <c r="Q39" s="128"/>
      <c r="R39" s="128"/>
      <c r="S39" s="128"/>
      <c r="T39" s="126"/>
      <c r="U39" s="126"/>
    </row>
    <row r="40" spans="1:19" s="21" customFormat="1" ht="12.75">
      <c r="A40" s="14" t="s">
        <v>102</v>
      </c>
      <c r="B40" s="119">
        <v>915.98</v>
      </c>
      <c r="C40" s="119">
        <v>174.055</v>
      </c>
      <c r="D40" s="26">
        <f>C40/B40*10</f>
        <v>1.900205244655997</v>
      </c>
      <c r="E40" s="119">
        <v>2541.02</v>
      </c>
      <c r="F40" s="119">
        <v>912.766</v>
      </c>
      <c r="G40" s="26">
        <f t="shared" si="0"/>
        <v>3.5921244224760134</v>
      </c>
      <c r="H40" s="119">
        <v>6243.53</v>
      </c>
      <c r="I40" s="119">
        <v>521.016</v>
      </c>
      <c r="J40" s="26">
        <f>I40/H40*10</f>
        <v>0.8344894634926076</v>
      </c>
      <c r="K40" s="25">
        <f t="shared" si="4"/>
        <v>9700.529999999999</v>
      </c>
      <c r="L40" s="25">
        <f t="shared" si="4"/>
        <v>1607.837</v>
      </c>
      <c r="M40" s="27">
        <f t="shared" si="2"/>
        <v>1.657473354548669</v>
      </c>
      <c r="R40" s="127"/>
      <c r="S40" s="127"/>
    </row>
    <row r="41" spans="1:19" ht="12.75">
      <c r="A41" s="6" t="s">
        <v>0</v>
      </c>
      <c r="B41" s="141">
        <v>9.08</v>
      </c>
      <c r="C41" s="141">
        <v>4.021</v>
      </c>
      <c r="D41" s="30">
        <f>C41/B41*10</f>
        <v>4.428414096916299</v>
      </c>
      <c r="E41" s="140">
        <v>142.75</v>
      </c>
      <c r="F41" s="140">
        <v>24.362</v>
      </c>
      <c r="G41" s="30">
        <f t="shared" si="0"/>
        <v>1.7066199649737301</v>
      </c>
      <c r="H41" s="140"/>
      <c r="I41" s="140"/>
      <c r="J41" s="30"/>
      <c r="K41" s="29">
        <f t="shared" si="4"/>
        <v>151.83</v>
      </c>
      <c r="L41" s="29">
        <f t="shared" si="4"/>
        <v>28.383</v>
      </c>
      <c r="M41" s="31">
        <f t="shared" si="2"/>
        <v>1.8693934005137323</v>
      </c>
      <c r="R41" s="128"/>
      <c r="S41" s="128"/>
    </row>
    <row r="42" spans="1:19" ht="12.75">
      <c r="A42" s="6" t="s">
        <v>4</v>
      </c>
      <c r="B42" s="140"/>
      <c r="C42" s="140"/>
      <c r="D42" s="30"/>
      <c r="E42" s="150">
        <v>0.49</v>
      </c>
      <c r="F42" s="150">
        <v>0.59</v>
      </c>
      <c r="G42" s="30">
        <f t="shared" si="0"/>
        <v>12.040816326530612</v>
      </c>
      <c r="H42" s="140"/>
      <c r="I42" s="140"/>
      <c r="J42" s="30"/>
      <c r="K42" s="30">
        <f t="shared" si="4"/>
        <v>0.49</v>
      </c>
      <c r="L42" s="30">
        <f t="shared" si="4"/>
        <v>0.59</v>
      </c>
      <c r="M42" s="31">
        <f t="shared" si="2"/>
        <v>12.040816326530612</v>
      </c>
      <c r="R42" s="126"/>
      <c r="S42" s="126"/>
    </row>
    <row r="43" spans="1:21" s="147" customFormat="1" ht="12.75">
      <c r="A43" s="111" t="s">
        <v>11</v>
      </c>
      <c r="B43" s="81">
        <v>83.11</v>
      </c>
      <c r="C43" s="81">
        <v>24.632</v>
      </c>
      <c r="D43" s="30">
        <f>C43/B43*10</f>
        <v>2.9637829382745764</v>
      </c>
      <c r="E43" s="81">
        <v>655.63</v>
      </c>
      <c r="F43" s="81">
        <v>458.378</v>
      </c>
      <c r="G43" s="30">
        <f t="shared" si="0"/>
        <v>6.9914128395588975</v>
      </c>
      <c r="H43" s="81">
        <v>6052.54</v>
      </c>
      <c r="I43" s="81">
        <v>515.248</v>
      </c>
      <c r="J43" s="30">
        <f>I43/H43*10</f>
        <v>0.8512921847687088</v>
      </c>
      <c r="K43" s="29">
        <f t="shared" si="4"/>
        <v>6791.28</v>
      </c>
      <c r="L43" s="29">
        <f t="shared" si="4"/>
        <v>998.258</v>
      </c>
      <c r="M43" s="31">
        <f t="shared" si="2"/>
        <v>1.4699114158155755</v>
      </c>
      <c r="P43" s="151"/>
      <c r="Q43" s="151"/>
      <c r="R43" s="151"/>
      <c r="S43" s="151"/>
      <c r="T43" s="151"/>
      <c r="U43" s="152"/>
    </row>
    <row r="44" spans="1:19" s="147" customFormat="1" ht="12.75">
      <c r="A44" s="111" t="s">
        <v>25</v>
      </c>
      <c r="B44" s="81">
        <v>35.51</v>
      </c>
      <c r="C44" s="83">
        <v>6.103</v>
      </c>
      <c r="D44" s="30">
        <f>C44/B44*10</f>
        <v>1.7186707969586033</v>
      </c>
      <c r="E44" s="81">
        <v>167.81</v>
      </c>
      <c r="F44" s="81">
        <v>32.899</v>
      </c>
      <c r="G44" s="30"/>
      <c r="H44" s="81"/>
      <c r="I44" s="81"/>
      <c r="J44" s="30"/>
      <c r="K44" s="29">
        <f t="shared" si="4"/>
        <v>203.32</v>
      </c>
      <c r="L44" s="29">
        <f t="shared" si="4"/>
        <v>39.002</v>
      </c>
      <c r="M44" s="31">
        <f t="shared" si="2"/>
        <v>1.9182569348809762</v>
      </c>
      <c r="P44" s="151"/>
      <c r="Q44" s="151"/>
      <c r="R44" s="151"/>
      <c r="S44" s="151"/>
    </row>
    <row r="45" spans="1:19" s="147" customFormat="1" ht="12.75">
      <c r="A45" s="111" t="s">
        <v>103</v>
      </c>
      <c r="B45" s="81">
        <v>46.8</v>
      </c>
      <c r="C45" s="83">
        <v>8.826</v>
      </c>
      <c r="D45" s="30">
        <f>C45/B45*10</f>
        <v>1.8858974358974363</v>
      </c>
      <c r="E45" s="86">
        <v>0.01</v>
      </c>
      <c r="F45" s="86">
        <v>0.015</v>
      </c>
      <c r="G45" s="30">
        <f aca="true" t="shared" si="5" ref="G45:G94">F45/E45*10</f>
        <v>15</v>
      </c>
      <c r="H45" s="86">
        <v>0.01</v>
      </c>
      <c r="I45" s="86">
        <v>0.007</v>
      </c>
      <c r="J45" s="30">
        <f>I45/H45*10</f>
        <v>7</v>
      </c>
      <c r="K45" s="29">
        <f t="shared" si="4"/>
        <v>46.81999999999999</v>
      </c>
      <c r="L45" s="29">
        <f t="shared" si="4"/>
        <v>8.848</v>
      </c>
      <c r="M45" s="31">
        <f t="shared" si="2"/>
        <v>1.8897906877402824</v>
      </c>
      <c r="R45" s="152"/>
      <c r="S45" s="152"/>
    </row>
    <row r="46" spans="1:19" s="147" customFormat="1" ht="12.75">
      <c r="A46" s="111" t="s">
        <v>35</v>
      </c>
      <c r="B46" s="83">
        <v>2.3</v>
      </c>
      <c r="C46" s="83">
        <v>1.777</v>
      </c>
      <c r="D46" s="30">
        <f>C46/B46*10</f>
        <v>7.72608695652174</v>
      </c>
      <c r="E46" s="83">
        <v>5.12</v>
      </c>
      <c r="F46" s="83">
        <v>4.826</v>
      </c>
      <c r="G46" s="30">
        <f t="shared" si="5"/>
        <v>9.42578125</v>
      </c>
      <c r="H46" s="81"/>
      <c r="I46" s="81"/>
      <c r="J46" s="30"/>
      <c r="K46" s="72">
        <f t="shared" si="4"/>
        <v>7.42</v>
      </c>
      <c r="L46" s="72">
        <f t="shared" si="4"/>
        <v>6.603</v>
      </c>
      <c r="M46" s="31">
        <f t="shared" si="2"/>
        <v>8.898921832884097</v>
      </c>
      <c r="P46" s="151"/>
      <c r="Q46" s="152"/>
      <c r="R46" s="151"/>
      <c r="S46" s="152"/>
    </row>
    <row r="47" spans="1:19" s="147" customFormat="1" ht="12.75">
      <c r="A47" s="111" t="s">
        <v>36</v>
      </c>
      <c r="B47" s="81"/>
      <c r="C47" s="81"/>
      <c r="D47" s="30"/>
      <c r="E47" s="83">
        <v>1.96</v>
      </c>
      <c r="F47" s="83">
        <v>1.079</v>
      </c>
      <c r="G47" s="30">
        <f t="shared" si="5"/>
        <v>5.505102040816326</v>
      </c>
      <c r="H47" s="81">
        <v>190.66</v>
      </c>
      <c r="I47" s="83">
        <v>5.72</v>
      </c>
      <c r="J47" s="30">
        <f>I47/H47*10</f>
        <v>0.3000104898772684</v>
      </c>
      <c r="K47" s="29">
        <f t="shared" si="4"/>
        <v>192.62</v>
      </c>
      <c r="L47" s="72">
        <f t="shared" si="4"/>
        <v>6.7989999999999995</v>
      </c>
      <c r="M47" s="31">
        <f t="shared" si="2"/>
        <v>0.3529747689751843</v>
      </c>
      <c r="R47" s="152"/>
      <c r="S47" s="152"/>
    </row>
    <row r="48" spans="1:19" ht="12.75">
      <c r="A48" s="6" t="s">
        <v>41</v>
      </c>
      <c r="B48" s="140">
        <v>307.8</v>
      </c>
      <c r="C48" s="140">
        <v>55.895</v>
      </c>
      <c r="D48" s="30">
        <f>C48/B48*10</f>
        <v>1.81595191682911</v>
      </c>
      <c r="E48" s="140">
        <v>1136.56</v>
      </c>
      <c r="F48" s="140">
        <v>306.504</v>
      </c>
      <c r="G48" s="30">
        <f t="shared" si="5"/>
        <v>2.696769198282537</v>
      </c>
      <c r="H48" s="150">
        <v>0.32</v>
      </c>
      <c r="I48" s="150">
        <v>0.041</v>
      </c>
      <c r="J48" s="30">
        <f>I48/H48*10</f>
        <v>1.28125</v>
      </c>
      <c r="K48" s="29">
        <f t="shared" si="4"/>
        <v>1444.6799999999998</v>
      </c>
      <c r="L48" s="29">
        <f t="shared" si="4"/>
        <v>362.44</v>
      </c>
      <c r="M48" s="31">
        <f t="shared" si="2"/>
        <v>2.508790874103608</v>
      </c>
      <c r="R48" s="128"/>
      <c r="S48" s="126"/>
    </row>
    <row r="49" spans="1:18" s="21" customFormat="1" ht="12.75">
      <c r="A49" s="6" t="s">
        <v>54</v>
      </c>
      <c r="B49" s="150">
        <v>0.14</v>
      </c>
      <c r="C49" s="150">
        <v>0.112</v>
      </c>
      <c r="D49" s="30">
        <f>C49/B49*10</f>
        <v>7.999999999999999</v>
      </c>
      <c r="E49" s="141">
        <v>1.31</v>
      </c>
      <c r="F49" s="141">
        <v>1.269</v>
      </c>
      <c r="G49" s="30">
        <f t="shared" si="5"/>
        <v>9.687022900763358</v>
      </c>
      <c r="H49" s="140"/>
      <c r="I49" s="140"/>
      <c r="J49" s="30"/>
      <c r="K49" s="72">
        <f t="shared" si="4"/>
        <v>1.4500000000000002</v>
      </c>
      <c r="L49" s="72">
        <f t="shared" si="4"/>
        <v>1.381</v>
      </c>
      <c r="M49" s="31">
        <f t="shared" si="2"/>
        <v>9.524137931034481</v>
      </c>
      <c r="R49" s="127"/>
    </row>
    <row r="50" spans="1:19" ht="12.75">
      <c r="A50" s="6" t="s">
        <v>87</v>
      </c>
      <c r="B50" s="140"/>
      <c r="C50" s="140"/>
      <c r="D50" s="30"/>
      <c r="E50" s="141">
        <v>1.81</v>
      </c>
      <c r="F50" s="141">
        <v>1.676</v>
      </c>
      <c r="G50" s="30">
        <f t="shared" si="5"/>
        <v>9.259668508287293</v>
      </c>
      <c r="H50" s="140"/>
      <c r="I50" s="140"/>
      <c r="J50" s="30"/>
      <c r="K50" s="72">
        <f t="shared" si="4"/>
        <v>1.81</v>
      </c>
      <c r="L50" s="72">
        <f t="shared" si="4"/>
        <v>1.676</v>
      </c>
      <c r="M50" s="31">
        <f t="shared" si="2"/>
        <v>9.259668508287293</v>
      </c>
      <c r="S50" s="128"/>
    </row>
    <row r="51" spans="1:19" ht="13.5" thickBot="1">
      <c r="A51" s="8" t="s">
        <v>59</v>
      </c>
      <c r="B51" s="143">
        <v>431.24</v>
      </c>
      <c r="C51" s="143">
        <v>72.689</v>
      </c>
      <c r="D51" s="36">
        <f>C51/B51*10</f>
        <v>1.6855811149244038</v>
      </c>
      <c r="E51" s="143">
        <v>427.57</v>
      </c>
      <c r="F51" s="143">
        <v>81.168</v>
      </c>
      <c r="G51" s="36">
        <f t="shared" si="5"/>
        <v>1.8983558247772296</v>
      </c>
      <c r="H51" s="143"/>
      <c r="I51" s="143"/>
      <c r="J51" s="36"/>
      <c r="K51" s="35">
        <f t="shared" si="4"/>
        <v>858.81</v>
      </c>
      <c r="L51" s="35">
        <f t="shared" si="4"/>
        <v>153.857</v>
      </c>
      <c r="M51" s="37">
        <f t="shared" si="2"/>
        <v>1.7915138389166405</v>
      </c>
      <c r="P51" s="126"/>
      <c r="Q51" s="126"/>
      <c r="R51" s="126"/>
      <c r="S51" s="126"/>
    </row>
    <row r="52" spans="1:19" s="21" customFormat="1" ht="12.75">
      <c r="A52" s="14" t="s">
        <v>64</v>
      </c>
      <c r="B52" s="119">
        <v>1592.94</v>
      </c>
      <c r="C52" s="119">
        <v>272.378</v>
      </c>
      <c r="D52" s="26">
        <f>C52/B52*10</f>
        <v>1.7099074666967995</v>
      </c>
      <c r="E52" s="119">
        <v>7526.22</v>
      </c>
      <c r="F52" s="119">
        <v>3026.192</v>
      </c>
      <c r="G52" s="26">
        <f t="shared" si="5"/>
        <v>4.020865720109165</v>
      </c>
      <c r="H52" s="119">
        <v>1774.47</v>
      </c>
      <c r="I52" s="119">
        <v>238.407</v>
      </c>
      <c r="J52" s="26">
        <f>I52/H52*10</f>
        <v>1.343539197619571</v>
      </c>
      <c r="K52" s="25">
        <f t="shared" si="4"/>
        <v>10893.63</v>
      </c>
      <c r="L52" s="25">
        <f t="shared" si="4"/>
        <v>3536.9770000000003</v>
      </c>
      <c r="M52" s="27">
        <f t="shared" si="2"/>
        <v>3.2468304871746154</v>
      </c>
      <c r="P52" s="127"/>
      <c r="Q52" s="127"/>
      <c r="R52" s="127"/>
      <c r="S52" s="127"/>
    </row>
    <row r="53" spans="1:21" s="21" customFormat="1" ht="12.75">
      <c r="A53" s="6" t="s">
        <v>88</v>
      </c>
      <c r="B53" s="140"/>
      <c r="C53" s="140"/>
      <c r="D53" s="30"/>
      <c r="E53" s="140">
        <v>24.28</v>
      </c>
      <c r="F53" s="140">
        <v>25.237</v>
      </c>
      <c r="G53" s="30">
        <f t="shared" si="5"/>
        <v>10.394151565074134</v>
      </c>
      <c r="H53" s="140"/>
      <c r="I53" s="140"/>
      <c r="J53" s="30"/>
      <c r="K53" s="29">
        <f t="shared" si="4"/>
        <v>24.28</v>
      </c>
      <c r="L53" s="29">
        <f t="shared" si="4"/>
        <v>25.237</v>
      </c>
      <c r="M53" s="31">
        <f t="shared" si="2"/>
        <v>10.394151565074134</v>
      </c>
      <c r="O53"/>
      <c r="P53"/>
      <c r="Q53"/>
      <c r="R53"/>
      <c r="S53"/>
      <c r="T53"/>
      <c r="U53"/>
    </row>
    <row r="54" spans="1:13" s="147" customFormat="1" ht="12.75">
      <c r="A54" s="111" t="s">
        <v>13</v>
      </c>
      <c r="B54" s="81"/>
      <c r="C54" s="81"/>
      <c r="D54" s="30"/>
      <c r="E54" s="81">
        <v>5396.03</v>
      </c>
      <c r="F54" s="81">
        <v>1893.169</v>
      </c>
      <c r="G54" s="30">
        <f t="shared" si="5"/>
        <v>3.508447877420993</v>
      </c>
      <c r="H54" s="81">
        <v>96.9</v>
      </c>
      <c r="I54" s="81">
        <v>17.865</v>
      </c>
      <c r="J54" s="30">
        <f>I54/H54*10</f>
        <v>1.8436532507739936</v>
      </c>
      <c r="K54" s="29">
        <f t="shared" si="4"/>
        <v>5492.929999999999</v>
      </c>
      <c r="L54" s="29">
        <f t="shared" si="4"/>
        <v>1911.034</v>
      </c>
      <c r="M54" s="31">
        <f t="shared" si="2"/>
        <v>3.479079471247586</v>
      </c>
    </row>
    <row r="55" spans="1:13" ht="12.75">
      <c r="A55" s="6" t="s">
        <v>24</v>
      </c>
      <c r="B55" s="141">
        <v>5.27</v>
      </c>
      <c r="C55" s="141">
        <v>2.108</v>
      </c>
      <c r="D55" s="30">
        <f>C55/B55*10</f>
        <v>4.000000000000001</v>
      </c>
      <c r="E55" s="140">
        <v>673.98</v>
      </c>
      <c r="F55" s="140">
        <v>525.989</v>
      </c>
      <c r="G55" s="30">
        <f t="shared" si="5"/>
        <v>7.804222677230779</v>
      </c>
      <c r="H55" s="140"/>
      <c r="I55" s="140"/>
      <c r="J55" s="30"/>
      <c r="K55" s="29">
        <f t="shared" si="4"/>
        <v>679.25</v>
      </c>
      <c r="L55" s="29">
        <f t="shared" si="4"/>
        <v>528.097</v>
      </c>
      <c r="M55" s="31">
        <f t="shared" si="2"/>
        <v>7.774707397865292</v>
      </c>
    </row>
    <row r="56" spans="1:21" s="21" customFormat="1" ht="12.75">
      <c r="A56" s="6" t="s">
        <v>121</v>
      </c>
      <c r="B56" s="140"/>
      <c r="C56" s="140"/>
      <c r="D56" s="30"/>
      <c r="E56" s="150">
        <v>0.18</v>
      </c>
      <c r="F56" s="150">
        <v>0.206</v>
      </c>
      <c r="G56" s="30">
        <f t="shared" si="5"/>
        <v>11.444444444444443</v>
      </c>
      <c r="H56" s="140"/>
      <c r="I56" s="140"/>
      <c r="J56" s="30"/>
      <c r="K56" s="30">
        <f t="shared" si="4"/>
        <v>0.18</v>
      </c>
      <c r="L56" s="30">
        <f t="shared" si="4"/>
        <v>0.206</v>
      </c>
      <c r="M56" s="31">
        <f t="shared" si="2"/>
        <v>11.444444444444443</v>
      </c>
      <c r="O56"/>
      <c r="P56"/>
      <c r="Q56"/>
      <c r="R56"/>
      <c r="S56"/>
      <c r="T56"/>
      <c r="U56"/>
    </row>
    <row r="57" spans="1:13" ht="12.75">
      <c r="A57" s="6" t="s">
        <v>27</v>
      </c>
      <c r="B57" s="140"/>
      <c r="C57" s="140"/>
      <c r="D57" s="30"/>
      <c r="E57" s="140">
        <v>43.27</v>
      </c>
      <c r="F57" s="140">
        <v>11.616</v>
      </c>
      <c r="G57" s="30">
        <f t="shared" si="5"/>
        <v>2.684538941529928</v>
      </c>
      <c r="H57" s="140"/>
      <c r="I57" s="140"/>
      <c r="J57" s="30"/>
      <c r="K57" s="29">
        <f t="shared" si="4"/>
        <v>43.27</v>
      </c>
      <c r="L57" s="29">
        <f t="shared" si="4"/>
        <v>11.616</v>
      </c>
      <c r="M57" s="31">
        <f t="shared" si="2"/>
        <v>2.684538941529928</v>
      </c>
    </row>
    <row r="58" spans="1:13" ht="12.75">
      <c r="A58" s="6" t="s">
        <v>89</v>
      </c>
      <c r="B58" s="140"/>
      <c r="C58" s="140"/>
      <c r="D58" s="30"/>
      <c r="E58" s="141">
        <v>1.71</v>
      </c>
      <c r="F58" s="141">
        <v>1.863</v>
      </c>
      <c r="G58" s="30">
        <f t="shared" si="5"/>
        <v>10.894736842105264</v>
      </c>
      <c r="H58" s="140"/>
      <c r="I58" s="140"/>
      <c r="J58" s="30"/>
      <c r="K58" s="72">
        <f t="shared" si="4"/>
        <v>1.71</v>
      </c>
      <c r="L58" s="72">
        <f t="shared" si="4"/>
        <v>1.863</v>
      </c>
      <c r="M58" s="31">
        <f t="shared" si="2"/>
        <v>10.894736842105264</v>
      </c>
    </row>
    <row r="59" spans="1:13" ht="12.75">
      <c r="A59" s="6" t="s">
        <v>111</v>
      </c>
      <c r="B59" s="140"/>
      <c r="C59" s="140"/>
      <c r="D59" s="30"/>
      <c r="E59" s="141">
        <v>1.2</v>
      </c>
      <c r="F59" s="141">
        <v>1.589</v>
      </c>
      <c r="G59" s="30">
        <f t="shared" si="5"/>
        <v>13.241666666666667</v>
      </c>
      <c r="H59" s="140"/>
      <c r="I59" s="140"/>
      <c r="J59" s="30"/>
      <c r="K59" s="72">
        <f t="shared" si="4"/>
        <v>1.2</v>
      </c>
      <c r="L59" s="72">
        <f t="shared" si="4"/>
        <v>1.589</v>
      </c>
      <c r="M59" s="31">
        <f t="shared" si="2"/>
        <v>13.241666666666667</v>
      </c>
    </row>
    <row r="60" spans="1:13" ht="12.75">
      <c r="A60" s="6" t="s">
        <v>112</v>
      </c>
      <c r="B60" s="140"/>
      <c r="C60" s="140"/>
      <c r="D60" s="30"/>
      <c r="E60" s="141">
        <v>1.35</v>
      </c>
      <c r="F60" s="141">
        <v>1.53</v>
      </c>
      <c r="G60" s="30">
        <f t="shared" si="5"/>
        <v>11.333333333333332</v>
      </c>
      <c r="H60" s="140"/>
      <c r="I60" s="140"/>
      <c r="J60" s="30"/>
      <c r="K60" s="72">
        <f t="shared" si="4"/>
        <v>1.35</v>
      </c>
      <c r="L60" s="72">
        <f t="shared" si="4"/>
        <v>1.53</v>
      </c>
      <c r="M60" s="31">
        <f t="shared" si="2"/>
        <v>11.333333333333332</v>
      </c>
    </row>
    <row r="61" spans="1:13" ht="12.75">
      <c r="A61" s="6" t="s">
        <v>29</v>
      </c>
      <c r="B61" s="140">
        <v>136.44</v>
      </c>
      <c r="C61" s="140">
        <v>45.564</v>
      </c>
      <c r="D61" s="30">
        <f>C61/B61*10</f>
        <v>3.3394898856640283</v>
      </c>
      <c r="E61" s="140">
        <v>666.23</v>
      </c>
      <c r="F61" s="140">
        <v>310.618</v>
      </c>
      <c r="G61" s="30">
        <f t="shared" si="5"/>
        <v>4.6623238221034775</v>
      </c>
      <c r="H61" s="140">
        <v>1677.57</v>
      </c>
      <c r="I61" s="140">
        <v>220.542</v>
      </c>
      <c r="J61" s="30">
        <f>I61/H61*10</f>
        <v>1.3146515495627606</v>
      </c>
      <c r="K61" s="29">
        <f t="shared" si="4"/>
        <v>2480.24</v>
      </c>
      <c r="L61" s="29">
        <f t="shared" si="4"/>
        <v>576.724</v>
      </c>
      <c r="M61" s="31">
        <f t="shared" si="2"/>
        <v>2.3252749733896723</v>
      </c>
    </row>
    <row r="62" spans="1:13" ht="12.75">
      <c r="A62" s="6" t="s">
        <v>91</v>
      </c>
      <c r="B62" s="140"/>
      <c r="C62" s="140"/>
      <c r="D62" s="30"/>
      <c r="E62" s="150">
        <v>0.27</v>
      </c>
      <c r="F62" s="150">
        <v>0.036</v>
      </c>
      <c r="G62" s="30">
        <f t="shared" si="5"/>
        <v>1.333333333333333</v>
      </c>
      <c r="H62" s="140"/>
      <c r="I62" s="140"/>
      <c r="J62" s="30"/>
      <c r="K62" s="30">
        <f t="shared" si="4"/>
        <v>0.27</v>
      </c>
      <c r="L62" s="30">
        <f t="shared" si="4"/>
        <v>0.036</v>
      </c>
      <c r="M62" s="31">
        <f t="shared" si="2"/>
        <v>1.333333333333333</v>
      </c>
    </row>
    <row r="63" spans="1:13" ht="12.75">
      <c r="A63" s="6" t="s">
        <v>30</v>
      </c>
      <c r="B63" s="140"/>
      <c r="C63" s="140"/>
      <c r="D63" s="30"/>
      <c r="E63" s="141">
        <v>6.42</v>
      </c>
      <c r="F63" s="140">
        <v>10.826</v>
      </c>
      <c r="G63" s="30">
        <f t="shared" si="5"/>
        <v>16.86292834890966</v>
      </c>
      <c r="H63" s="140"/>
      <c r="I63" s="140"/>
      <c r="J63" s="30"/>
      <c r="K63" s="72">
        <f t="shared" si="4"/>
        <v>6.42</v>
      </c>
      <c r="L63" s="29">
        <f t="shared" si="4"/>
        <v>10.826</v>
      </c>
      <c r="M63" s="31">
        <f t="shared" si="2"/>
        <v>16.86292834890966</v>
      </c>
    </row>
    <row r="64" spans="1:13" ht="12.75">
      <c r="A64" s="6" t="s">
        <v>107</v>
      </c>
      <c r="B64" s="140"/>
      <c r="C64" s="140"/>
      <c r="D64" s="30"/>
      <c r="E64" s="141">
        <v>2.41</v>
      </c>
      <c r="F64" s="141">
        <v>2.742</v>
      </c>
      <c r="G64" s="30">
        <f t="shared" si="5"/>
        <v>11.37759336099585</v>
      </c>
      <c r="H64" s="140"/>
      <c r="I64" s="140"/>
      <c r="J64" s="30"/>
      <c r="K64" s="72">
        <f t="shared" si="4"/>
        <v>2.41</v>
      </c>
      <c r="L64" s="72">
        <f t="shared" si="4"/>
        <v>2.742</v>
      </c>
      <c r="M64" s="31">
        <f t="shared" si="2"/>
        <v>11.37759336099585</v>
      </c>
    </row>
    <row r="65" spans="1:13" s="21" customFormat="1" ht="12.75">
      <c r="A65" s="6" t="s">
        <v>114</v>
      </c>
      <c r="B65" s="140"/>
      <c r="C65" s="140"/>
      <c r="D65" s="30"/>
      <c r="E65" s="141">
        <v>1.69</v>
      </c>
      <c r="F65" s="141">
        <v>6.188</v>
      </c>
      <c r="G65" s="30">
        <f t="shared" si="5"/>
        <v>36.61538461538461</v>
      </c>
      <c r="H65" s="140"/>
      <c r="I65" s="140"/>
      <c r="J65" s="30"/>
      <c r="K65" s="72">
        <f t="shared" si="4"/>
        <v>1.69</v>
      </c>
      <c r="L65" s="72">
        <f t="shared" si="4"/>
        <v>6.188</v>
      </c>
      <c r="M65" s="31">
        <f t="shared" si="2"/>
        <v>36.61538461538461</v>
      </c>
    </row>
    <row r="66" spans="1:13" ht="12.75">
      <c r="A66" s="6" t="s">
        <v>92</v>
      </c>
      <c r="B66" s="140">
        <v>101.7</v>
      </c>
      <c r="C66" s="140">
        <v>18.954</v>
      </c>
      <c r="D66" s="30">
        <f>C66/B66*10</f>
        <v>1.863716814159292</v>
      </c>
      <c r="E66" s="140">
        <v>217.8</v>
      </c>
      <c r="F66" s="140">
        <v>40.661</v>
      </c>
      <c r="G66" s="30">
        <f t="shared" si="5"/>
        <v>1.8668962350780531</v>
      </c>
      <c r="H66" s="140"/>
      <c r="I66" s="140"/>
      <c r="J66" s="30"/>
      <c r="K66" s="29">
        <f t="shared" si="4"/>
        <v>319.5</v>
      </c>
      <c r="L66" s="29">
        <f t="shared" si="4"/>
        <v>59.615</v>
      </c>
      <c r="M66" s="31">
        <f t="shared" si="2"/>
        <v>1.865884194053208</v>
      </c>
    </row>
    <row r="67" spans="1:13" ht="12.75">
      <c r="A67" s="6" t="s">
        <v>38</v>
      </c>
      <c r="B67" s="141">
        <v>1.54</v>
      </c>
      <c r="C67" s="150">
        <v>0.264</v>
      </c>
      <c r="D67" s="30">
        <f>C67/B67*10</f>
        <v>1.7142857142857144</v>
      </c>
      <c r="E67" s="140">
        <v>264.9</v>
      </c>
      <c r="F67" s="140">
        <v>33.424</v>
      </c>
      <c r="G67" s="30">
        <f t="shared" si="5"/>
        <v>1.261759154397886</v>
      </c>
      <c r="H67" s="140"/>
      <c r="I67" s="140"/>
      <c r="J67" s="30"/>
      <c r="K67" s="29">
        <f t="shared" si="4"/>
        <v>266.44</v>
      </c>
      <c r="L67" s="29">
        <f t="shared" si="4"/>
        <v>33.688</v>
      </c>
      <c r="M67" s="31">
        <f t="shared" si="2"/>
        <v>1.2643747185107344</v>
      </c>
    </row>
    <row r="68" spans="1:13" ht="12.75">
      <c r="A68" s="6" t="s">
        <v>123</v>
      </c>
      <c r="B68" s="140"/>
      <c r="C68" s="140"/>
      <c r="D68" s="30"/>
      <c r="E68" s="141">
        <v>1.02</v>
      </c>
      <c r="F68" s="141">
        <v>2.229</v>
      </c>
      <c r="G68" s="30">
        <f t="shared" si="5"/>
        <v>21.85294117647059</v>
      </c>
      <c r="H68" s="140"/>
      <c r="I68" s="140"/>
      <c r="J68" s="30"/>
      <c r="K68" s="72">
        <f t="shared" si="4"/>
        <v>1.02</v>
      </c>
      <c r="L68" s="72">
        <f t="shared" si="4"/>
        <v>2.229</v>
      </c>
      <c r="M68" s="31">
        <f t="shared" si="2"/>
        <v>21.85294117647059</v>
      </c>
    </row>
    <row r="69" spans="1:13" ht="12.75">
      <c r="A69" s="6" t="s">
        <v>43</v>
      </c>
      <c r="B69" s="140"/>
      <c r="C69" s="140"/>
      <c r="D69" s="30"/>
      <c r="E69" s="141">
        <v>1.9</v>
      </c>
      <c r="F69" s="141">
        <v>1.62</v>
      </c>
      <c r="G69" s="30">
        <f t="shared" si="5"/>
        <v>8.526315789473685</v>
      </c>
      <c r="H69" s="140"/>
      <c r="I69" s="140"/>
      <c r="J69" s="30"/>
      <c r="K69" s="72">
        <f aca="true" t="shared" si="6" ref="K69:L89">B69+E69+H69</f>
        <v>1.9</v>
      </c>
      <c r="L69" s="72">
        <f t="shared" si="6"/>
        <v>1.62</v>
      </c>
      <c r="M69" s="31">
        <f aca="true" t="shared" si="7" ref="M69:M89">L69/K69*10</f>
        <v>8.526315789473685</v>
      </c>
    </row>
    <row r="70" spans="1:13" s="21" customFormat="1" ht="12.75">
      <c r="A70" s="6" t="s">
        <v>113</v>
      </c>
      <c r="B70" s="140"/>
      <c r="C70" s="140"/>
      <c r="D70" s="30"/>
      <c r="E70" s="141">
        <v>1.35</v>
      </c>
      <c r="F70" s="141">
        <v>1.741</v>
      </c>
      <c r="G70" s="30">
        <f t="shared" si="5"/>
        <v>12.896296296296297</v>
      </c>
      <c r="H70" s="140"/>
      <c r="I70" s="140"/>
      <c r="J70" s="30"/>
      <c r="K70" s="72">
        <f t="shared" si="6"/>
        <v>1.35</v>
      </c>
      <c r="L70" s="72">
        <f t="shared" si="6"/>
        <v>1.741</v>
      </c>
      <c r="M70" s="31">
        <f t="shared" si="7"/>
        <v>12.896296296296297</v>
      </c>
    </row>
    <row r="71" spans="1:13" ht="12.75">
      <c r="A71" s="6" t="s">
        <v>48</v>
      </c>
      <c r="B71" s="140"/>
      <c r="C71" s="140"/>
      <c r="D71" s="30"/>
      <c r="E71" s="140">
        <v>14.69</v>
      </c>
      <c r="F71" s="140">
        <v>12.621</v>
      </c>
      <c r="G71" s="30">
        <f t="shared" si="5"/>
        <v>8.591558883594283</v>
      </c>
      <c r="H71" s="140"/>
      <c r="I71" s="140"/>
      <c r="J71" s="30"/>
      <c r="K71" s="29">
        <f t="shared" si="6"/>
        <v>14.69</v>
      </c>
      <c r="L71" s="29">
        <f t="shared" si="6"/>
        <v>12.621</v>
      </c>
      <c r="M71" s="31">
        <f t="shared" si="7"/>
        <v>8.591558883594283</v>
      </c>
    </row>
    <row r="72" spans="1:13" ht="12.75">
      <c r="A72" s="6" t="s">
        <v>52</v>
      </c>
      <c r="B72" s="140"/>
      <c r="C72" s="140"/>
      <c r="D72" s="30"/>
      <c r="E72" s="150">
        <v>0.16</v>
      </c>
      <c r="F72" s="150">
        <v>0.19</v>
      </c>
      <c r="G72" s="30">
        <f t="shared" si="5"/>
        <v>11.875</v>
      </c>
      <c r="H72" s="140"/>
      <c r="I72" s="140"/>
      <c r="J72" s="30"/>
      <c r="K72" s="30">
        <f t="shared" si="6"/>
        <v>0.16</v>
      </c>
      <c r="L72" s="30">
        <f t="shared" si="6"/>
        <v>0.19</v>
      </c>
      <c r="M72" s="31">
        <f t="shared" si="7"/>
        <v>11.875</v>
      </c>
    </row>
    <row r="73" spans="1:13" ht="12.75">
      <c r="A73" s="6" t="s">
        <v>53</v>
      </c>
      <c r="B73" s="141">
        <v>7.7</v>
      </c>
      <c r="C73" s="141">
        <v>1.8</v>
      </c>
      <c r="D73" s="30">
        <f>C73/B73*10</f>
        <v>2.3376623376623376</v>
      </c>
      <c r="E73" s="140">
        <v>26.04</v>
      </c>
      <c r="F73" s="140">
        <v>19.798</v>
      </c>
      <c r="G73" s="30">
        <f t="shared" si="5"/>
        <v>7.602918586789555</v>
      </c>
      <c r="H73" s="140"/>
      <c r="I73" s="140"/>
      <c r="J73" s="30"/>
      <c r="K73" s="29">
        <f t="shared" si="6"/>
        <v>33.74</v>
      </c>
      <c r="L73" s="29">
        <f t="shared" si="6"/>
        <v>21.598</v>
      </c>
      <c r="M73" s="31">
        <f t="shared" si="7"/>
        <v>6.40130409010077</v>
      </c>
    </row>
    <row r="74" spans="1:13" s="21" customFormat="1" ht="12.75">
      <c r="A74" s="6" t="s">
        <v>55</v>
      </c>
      <c r="B74" s="140"/>
      <c r="C74" s="140"/>
      <c r="D74" s="30"/>
      <c r="E74" s="140">
        <v>54.47</v>
      </c>
      <c r="F74" s="140">
        <v>105.237</v>
      </c>
      <c r="G74" s="30">
        <f t="shared" si="5"/>
        <v>19.320176243803928</v>
      </c>
      <c r="H74" s="140"/>
      <c r="I74" s="140"/>
      <c r="J74" s="30"/>
      <c r="K74" s="29">
        <f t="shared" si="6"/>
        <v>54.47</v>
      </c>
      <c r="L74" s="29">
        <f t="shared" si="6"/>
        <v>105.237</v>
      </c>
      <c r="M74" s="31">
        <f t="shared" si="7"/>
        <v>19.320176243803928</v>
      </c>
    </row>
    <row r="75" spans="1:13" s="147" customFormat="1" ht="13.5" thickBot="1">
      <c r="A75" s="109" t="s">
        <v>58</v>
      </c>
      <c r="B75" s="84">
        <v>1340.29</v>
      </c>
      <c r="C75" s="84">
        <v>203.688</v>
      </c>
      <c r="D75" s="36">
        <f>C75/B75*10</f>
        <v>1.5197308045273783</v>
      </c>
      <c r="E75" s="84">
        <v>124.87</v>
      </c>
      <c r="F75" s="84">
        <v>17.062</v>
      </c>
      <c r="G75" s="36">
        <f t="shared" si="5"/>
        <v>1.3663810362777289</v>
      </c>
      <c r="H75" s="84"/>
      <c r="I75" s="84"/>
      <c r="J75" s="36"/>
      <c r="K75" s="35">
        <f t="shared" si="6"/>
        <v>1465.1599999999999</v>
      </c>
      <c r="L75" s="35">
        <f t="shared" si="6"/>
        <v>220.75</v>
      </c>
      <c r="M75" s="37">
        <f t="shared" si="7"/>
        <v>1.5066613885172953</v>
      </c>
    </row>
    <row r="76" spans="1:13" s="21" customFormat="1" ht="12.75">
      <c r="A76" s="14" t="s">
        <v>69</v>
      </c>
      <c r="B76" s="119">
        <v>155.84</v>
      </c>
      <c r="C76" s="119">
        <v>36.634</v>
      </c>
      <c r="D76" s="26">
        <f>C76/B76*10</f>
        <v>2.3507443531827517</v>
      </c>
      <c r="E76" s="119">
        <v>135.07</v>
      </c>
      <c r="F76" s="119">
        <v>41.566</v>
      </c>
      <c r="G76" s="26">
        <f t="shared" si="5"/>
        <v>3.0773672910342786</v>
      </c>
      <c r="H76" s="119"/>
      <c r="I76" s="119"/>
      <c r="J76" s="26"/>
      <c r="K76" s="25">
        <f t="shared" si="6"/>
        <v>290.90999999999997</v>
      </c>
      <c r="L76" s="25">
        <f t="shared" si="6"/>
        <v>78.2</v>
      </c>
      <c r="M76" s="27">
        <f t="shared" si="7"/>
        <v>2.6881165996356264</v>
      </c>
    </row>
    <row r="77" spans="1:13" ht="12.75">
      <c r="A77" s="6" t="s">
        <v>126</v>
      </c>
      <c r="B77" s="140"/>
      <c r="C77" s="140"/>
      <c r="D77" s="30"/>
      <c r="E77" s="150">
        <v>0.02</v>
      </c>
      <c r="F77" s="150">
        <v>0.012</v>
      </c>
      <c r="G77" s="30">
        <f t="shared" si="5"/>
        <v>6</v>
      </c>
      <c r="H77" s="140"/>
      <c r="I77" s="140"/>
      <c r="J77" s="30"/>
      <c r="K77" s="30">
        <f t="shared" si="6"/>
        <v>0.02</v>
      </c>
      <c r="L77" s="30">
        <f t="shared" si="6"/>
        <v>0.012</v>
      </c>
      <c r="M77" s="31">
        <f t="shared" si="7"/>
        <v>6</v>
      </c>
    </row>
    <row r="78" spans="1:13" s="21" customFormat="1" ht="12.75">
      <c r="A78" s="6" t="s">
        <v>17</v>
      </c>
      <c r="B78" s="150">
        <v>0.59</v>
      </c>
      <c r="C78" s="150">
        <v>0.218</v>
      </c>
      <c r="D78" s="30">
        <f>C78/B78*10</f>
        <v>3.694915254237288</v>
      </c>
      <c r="E78" s="141">
        <v>1.65</v>
      </c>
      <c r="F78" s="141">
        <v>1.68</v>
      </c>
      <c r="G78" s="30">
        <f t="shared" si="5"/>
        <v>10.181818181818183</v>
      </c>
      <c r="H78" s="140"/>
      <c r="I78" s="140"/>
      <c r="J78" s="30"/>
      <c r="K78" s="72">
        <f t="shared" si="6"/>
        <v>2.2399999999999998</v>
      </c>
      <c r="L78" s="72">
        <f t="shared" si="6"/>
        <v>1.898</v>
      </c>
      <c r="M78" s="31">
        <f t="shared" si="7"/>
        <v>8.473214285714286</v>
      </c>
    </row>
    <row r="79" spans="1:13" s="21" customFormat="1" ht="12.75">
      <c r="A79" s="6" t="s">
        <v>95</v>
      </c>
      <c r="B79" s="140"/>
      <c r="C79" s="140"/>
      <c r="D79" s="30"/>
      <c r="E79" s="150">
        <v>0.18</v>
      </c>
      <c r="F79" s="150">
        <v>0.192</v>
      </c>
      <c r="G79" s="30">
        <f t="shared" si="5"/>
        <v>10.666666666666666</v>
      </c>
      <c r="H79" s="140"/>
      <c r="I79" s="140"/>
      <c r="J79" s="30"/>
      <c r="K79" s="30">
        <f t="shared" si="6"/>
        <v>0.18</v>
      </c>
      <c r="L79" s="30">
        <f t="shared" si="6"/>
        <v>0.192</v>
      </c>
      <c r="M79" s="31">
        <f t="shared" si="7"/>
        <v>10.666666666666666</v>
      </c>
    </row>
    <row r="80" spans="1:13" ht="12.75">
      <c r="A80" s="6" t="s">
        <v>96</v>
      </c>
      <c r="B80" s="140"/>
      <c r="C80" s="140"/>
      <c r="D80" s="30"/>
      <c r="E80" s="141">
        <v>2.87</v>
      </c>
      <c r="F80" s="141">
        <v>2.112</v>
      </c>
      <c r="G80" s="30">
        <f t="shared" si="5"/>
        <v>7.358885017421603</v>
      </c>
      <c r="H80" s="140"/>
      <c r="I80" s="140"/>
      <c r="J80" s="30"/>
      <c r="K80" s="72">
        <f t="shared" si="6"/>
        <v>2.87</v>
      </c>
      <c r="L80" s="72">
        <f t="shared" si="6"/>
        <v>2.112</v>
      </c>
      <c r="M80" s="31">
        <f t="shared" si="7"/>
        <v>7.358885017421603</v>
      </c>
    </row>
    <row r="81" spans="1:13" ht="12.75">
      <c r="A81" s="6" t="s">
        <v>115</v>
      </c>
      <c r="B81" s="140"/>
      <c r="C81" s="140"/>
      <c r="D81" s="30"/>
      <c r="E81" s="141">
        <v>1.32</v>
      </c>
      <c r="F81" s="141">
        <v>1.628</v>
      </c>
      <c r="G81" s="30">
        <f t="shared" si="5"/>
        <v>12.333333333333332</v>
      </c>
      <c r="H81" s="140"/>
      <c r="I81" s="140"/>
      <c r="J81" s="30"/>
      <c r="K81" s="72">
        <f t="shared" si="6"/>
        <v>1.32</v>
      </c>
      <c r="L81" s="72">
        <f t="shared" si="6"/>
        <v>1.628</v>
      </c>
      <c r="M81" s="31">
        <f t="shared" si="7"/>
        <v>12.333333333333332</v>
      </c>
    </row>
    <row r="82" spans="1:13" s="21" customFormat="1" ht="12.75">
      <c r="A82" s="6" t="s">
        <v>116</v>
      </c>
      <c r="B82" s="140"/>
      <c r="C82" s="140"/>
      <c r="D82" s="30"/>
      <c r="E82" s="150">
        <v>0.19</v>
      </c>
      <c r="F82" s="150">
        <v>0.169</v>
      </c>
      <c r="G82" s="30">
        <f t="shared" si="5"/>
        <v>8.894736842105264</v>
      </c>
      <c r="H82" s="140"/>
      <c r="I82" s="140"/>
      <c r="J82" s="30"/>
      <c r="K82" s="30">
        <f t="shared" si="6"/>
        <v>0.19</v>
      </c>
      <c r="L82" s="30">
        <f t="shared" si="6"/>
        <v>0.169</v>
      </c>
      <c r="M82" s="31">
        <f t="shared" si="7"/>
        <v>8.894736842105264</v>
      </c>
    </row>
    <row r="83" spans="1:13" ht="12.75">
      <c r="A83" s="6" t="s">
        <v>39</v>
      </c>
      <c r="B83" s="140">
        <v>155.25</v>
      </c>
      <c r="C83" s="140">
        <v>36.416</v>
      </c>
      <c r="D83" s="30">
        <f>C83/B83*10</f>
        <v>2.3456360708534616</v>
      </c>
      <c r="E83" s="140">
        <v>126</v>
      </c>
      <c r="F83" s="140">
        <v>32.137</v>
      </c>
      <c r="G83" s="30">
        <f t="shared" si="5"/>
        <v>2.5505555555555555</v>
      </c>
      <c r="H83" s="140"/>
      <c r="I83" s="140"/>
      <c r="J83" s="30"/>
      <c r="K83" s="29">
        <f t="shared" si="6"/>
        <v>281.25</v>
      </c>
      <c r="L83" s="29">
        <f t="shared" si="6"/>
        <v>68.553</v>
      </c>
      <c r="M83" s="31">
        <f t="shared" si="7"/>
        <v>2.43744</v>
      </c>
    </row>
    <row r="84" spans="1:13" s="147" customFormat="1" ht="13.5" thickBot="1">
      <c r="A84" s="109" t="s">
        <v>60</v>
      </c>
      <c r="B84" s="84"/>
      <c r="C84" s="84"/>
      <c r="D84" s="36"/>
      <c r="E84" s="91">
        <v>2.66</v>
      </c>
      <c r="F84" s="91">
        <v>3.426</v>
      </c>
      <c r="G84" s="36">
        <f t="shared" si="5"/>
        <v>12.8796992481203</v>
      </c>
      <c r="H84" s="84"/>
      <c r="I84" s="84"/>
      <c r="J84" s="36"/>
      <c r="K84" s="93">
        <f t="shared" si="6"/>
        <v>2.66</v>
      </c>
      <c r="L84" s="93">
        <f t="shared" si="6"/>
        <v>3.426</v>
      </c>
      <c r="M84" s="37">
        <f t="shared" si="7"/>
        <v>12.8796992481203</v>
      </c>
    </row>
    <row r="85" spans="1:13" s="21" customFormat="1" ht="12.75">
      <c r="A85" s="14" t="s">
        <v>65</v>
      </c>
      <c r="B85" s="119">
        <v>3416.91</v>
      </c>
      <c r="C85" s="119">
        <v>1139.707</v>
      </c>
      <c r="D85" s="26">
        <f>C85/B85*10</f>
        <v>3.335490252889307</v>
      </c>
      <c r="E85" s="119">
        <v>7033.48</v>
      </c>
      <c r="F85" s="119">
        <v>2176.329</v>
      </c>
      <c r="G85" s="26">
        <f t="shared" si="5"/>
        <v>3.0942421105910594</v>
      </c>
      <c r="H85" s="119">
        <v>711.92</v>
      </c>
      <c r="I85" s="119">
        <v>57.206</v>
      </c>
      <c r="J85" s="26">
        <f>I85/H85*10</f>
        <v>0.803545342173278</v>
      </c>
      <c r="K85" s="25">
        <f t="shared" si="6"/>
        <v>11162.31</v>
      </c>
      <c r="L85" s="25">
        <f t="shared" si="6"/>
        <v>3373.242</v>
      </c>
      <c r="M85" s="27">
        <f t="shared" si="7"/>
        <v>3.021992759563209</v>
      </c>
    </row>
    <row r="86" spans="1:13" ht="12.75">
      <c r="A86" s="6" t="s">
        <v>97</v>
      </c>
      <c r="B86" s="140"/>
      <c r="C86" s="140"/>
      <c r="D86" s="30"/>
      <c r="E86" s="150">
        <v>0.8</v>
      </c>
      <c r="F86" s="141">
        <v>1.825</v>
      </c>
      <c r="G86" s="30">
        <f t="shared" si="5"/>
        <v>22.8125</v>
      </c>
      <c r="H86" s="140"/>
      <c r="I86" s="140"/>
      <c r="J86" s="82"/>
      <c r="K86" s="72">
        <f t="shared" si="6"/>
        <v>0.8</v>
      </c>
      <c r="L86" s="72">
        <f t="shared" si="6"/>
        <v>1.825</v>
      </c>
      <c r="M86" s="31">
        <f t="shared" si="7"/>
        <v>22.8125</v>
      </c>
    </row>
    <row r="87" spans="1:13" ht="12.75">
      <c r="A87" s="6" t="s">
        <v>9</v>
      </c>
      <c r="B87" s="140">
        <v>3317.32</v>
      </c>
      <c r="C87" s="140">
        <v>1113.364</v>
      </c>
      <c r="D87" s="30">
        <f>C87/B87*10</f>
        <v>3.3562152580999123</v>
      </c>
      <c r="E87" s="140">
        <v>3208.06</v>
      </c>
      <c r="F87" s="140">
        <v>814.626</v>
      </c>
      <c r="G87" s="30">
        <f t="shared" si="5"/>
        <v>2.539310362025648</v>
      </c>
      <c r="H87" s="140">
        <v>711.82</v>
      </c>
      <c r="I87" s="140">
        <v>57.146</v>
      </c>
      <c r="J87" s="30">
        <f>I87/H87*10</f>
        <v>0.8028153184793908</v>
      </c>
      <c r="K87" s="29">
        <f t="shared" si="6"/>
        <v>7237.2</v>
      </c>
      <c r="L87" s="29">
        <f t="shared" si="6"/>
        <v>1985.136</v>
      </c>
      <c r="M87" s="31">
        <f t="shared" si="7"/>
        <v>2.74296136627425</v>
      </c>
    </row>
    <row r="88" spans="1:13" ht="12.75">
      <c r="A88" s="6" t="s">
        <v>106</v>
      </c>
      <c r="B88" s="150">
        <v>0.36</v>
      </c>
      <c r="C88" s="150">
        <v>0.228</v>
      </c>
      <c r="D88" s="30">
        <f>C88/B88*10</f>
        <v>6.333333333333334</v>
      </c>
      <c r="E88" s="141">
        <v>4.15</v>
      </c>
      <c r="F88" s="141">
        <v>2.989</v>
      </c>
      <c r="G88" s="30">
        <f t="shared" si="5"/>
        <v>7.202409638554216</v>
      </c>
      <c r="H88" s="140"/>
      <c r="I88" s="140"/>
      <c r="J88" s="82"/>
      <c r="K88" s="72">
        <f t="shared" si="6"/>
        <v>4.510000000000001</v>
      </c>
      <c r="L88" s="72">
        <f t="shared" si="6"/>
        <v>3.217</v>
      </c>
      <c r="M88" s="31">
        <f t="shared" si="7"/>
        <v>7.133037694013304</v>
      </c>
    </row>
    <row r="89" spans="1:13" ht="12.75">
      <c r="A89" s="6" t="s">
        <v>37</v>
      </c>
      <c r="B89" s="140"/>
      <c r="C89" s="140"/>
      <c r="D89" s="82"/>
      <c r="E89" s="141">
        <v>1.94</v>
      </c>
      <c r="F89" s="141">
        <v>2.134</v>
      </c>
      <c r="G89" s="30">
        <f t="shared" si="5"/>
        <v>10.999999999999998</v>
      </c>
      <c r="H89" s="140"/>
      <c r="I89" s="140"/>
      <c r="J89" s="30"/>
      <c r="K89" s="72">
        <f t="shared" si="6"/>
        <v>1.94</v>
      </c>
      <c r="L89" s="72">
        <f t="shared" si="6"/>
        <v>2.134</v>
      </c>
      <c r="M89" s="31">
        <f t="shared" si="7"/>
        <v>10.999999999999998</v>
      </c>
    </row>
    <row r="90" spans="1:13" s="147" customFormat="1" ht="13.5" thickBot="1">
      <c r="A90" s="109" t="s">
        <v>57</v>
      </c>
      <c r="B90" s="84">
        <v>99.23</v>
      </c>
      <c r="C90" s="84">
        <v>26.115</v>
      </c>
      <c r="D90" s="36">
        <f>C90/B90*10</f>
        <v>2.6317645873223823</v>
      </c>
      <c r="E90" s="84">
        <v>3818.52</v>
      </c>
      <c r="F90" s="84">
        <v>1354.754</v>
      </c>
      <c r="G90" s="36">
        <f t="shared" si="5"/>
        <v>3.5478509998638215</v>
      </c>
      <c r="H90" s="136">
        <v>0.1</v>
      </c>
      <c r="I90" s="136">
        <v>0.06</v>
      </c>
      <c r="J90" s="36">
        <f>I90/H90*10</f>
        <v>6</v>
      </c>
      <c r="K90" s="35">
        <f aca="true" t="shared" si="8" ref="K90:L95">B90+E90+H90</f>
        <v>3917.85</v>
      </c>
      <c r="L90" s="35">
        <f t="shared" si="8"/>
        <v>1380.9289999999999</v>
      </c>
      <c r="M90" s="37">
        <f aca="true" t="shared" si="9" ref="M90:M95">L90/K90*10</f>
        <v>3.524711257449877</v>
      </c>
    </row>
    <row r="91" spans="1:13" s="21" customFormat="1" ht="12.75">
      <c r="A91" s="14" t="s">
        <v>66</v>
      </c>
      <c r="B91" s="119">
        <v>16.11</v>
      </c>
      <c r="C91" s="120">
        <v>4.636</v>
      </c>
      <c r="D91" s="26">
        <f>C91/B91*10</f>
        <v>2.8777157045313473</v>
      </c>
      <c r="E91" s="119">
        <v>208.78</v>
      </c>
      <c r="F91" s="119">
        <v>93.3</v>
      </c>
      <c r="G91" s="26">
        <f t="shared" si="5"/>
        <v>4.468818852380496</v>
      </c>
      <c r="H91" s="137"/>
      <c r="I91" s="137"/>
      <c r="J91" s="108"/>
      <c r="K91" s="25">
        <f t="shared" si="8"/>
        <v>224.89</v>
      </c>
      <c r="L91" s="25">
        <f t="shared" si="8"/>
        <v>97.93599999999999</v>
      </c>
      <c r="M91" s="27">
        <f t="shared" si="9"/>
        <v>4.354840144070434</v>
      </c>
    </row>
    <row r="92" spans="1:13" ht="12.75">
      <c r="A92" s="6" t="s">
        <v>1</v>
      </c>
      <c r="B92" s="140"/>
      <c r="C92" s="141"/>
      <c r="D92" s="30"/>
      <c r="E92" s="141">
        <v>3.57</v>
      </c>
      <c r="F92" s="141">
        <v>3.677</v>
      </c>
      <c r="G92" s="30">
        <f t="shared" si="5"/>
        <v>10.299719887955183</v>
      </c>
      <c r="H92" s="150"/>
      <c r="I92" s="150"/>
      <c r="J92" s="82"/>
      <c r="K92" s="72">
        <f t="shared" si="8"/>
        <v>3.57</v>
      </c>
      <c r="L92" s="72">
        <f t="shared" si="8"/>
        <v>3.677</v>
      </c>
      <c r="M92" s="31">
        <f t="shared" si="9"/>
        <v>10.299719887955183</v>
      </c>
    </row>
    <row r="93" spans="1:13" s="147" customFormat="1" ht="13.5" thickBot="1">
      <c r="A93" s="109" t="s">
        <v>7</v>
      </c>
      <c r="B93" s="84">
        <v>16.11</v>
      </c>
      <c r="C93" s="91">
        <v>4.636</v>
      </c>
      <c r="D93" s="36">
        <f>C93/B93*10</f>
        <v>2.8777157045313473</v>
      </c>
      <c r="E93" s="84">
        <v>205.2</v>
      </c>
      <c r="F93" s="84">
        <v>89.622</v>
      </c>
      <c r="G93" s="36">
        <f t="shared" si="5"/>
        <v>4.367543859649123</v>
      </c>
      <c r="H93" s="136"/>
      <c r="I93" s="136"/>
      <c r="J93" s="36"/>
      <c r="K93" s="35">
        <f t="shared" si="8"/>
        <v>221.31</v>
      </c>
      <c r="L93" s="35">
        <f t="shared" si="8"/>
        <v>94.258</v>
      </c>
      <c r="M93" s="37">
        <f t="shared" si="9"/>
        <v>4.2590935791423785</v>
      </c>
    </row>
    <row r="94" spans="1:13" s="21" customFormat="1" ht="12.75">
      <c r="A94" s="14" t="s">
        <v>67</v>
      </c>
      <c r="B94" s="119">
        <v>36.75</v>
      </c>
      <c r="C94" s="120">
        <v>7.337</v>
      </c>
      <c r="D94" s="26">
        <f>C94/B94*10</f>
        <v>1.9964625850340134</v>
      </c>
      <c r="E94" s="119">
        <v>130.41</v>
      </c>
      <c r="F94" s="119">
        <v>88.852</v>
      </c>
      <c r="G94" s="26">
        <f t="shared" si="5"/>
        <v>6.813281190092785</v>
      </c>
      <c r="H94" s="137">
        <v>0.09</v>
      </c>
      <c r="I94" s="137">
        <v>0.417</v>
      </c>
      <c r="J94" s="26">
        <f>I94/H94*10</f>
        <v>46.33333333333333</v>
      </c>
      <c r="K94" s="25">
        <f t="shared" si="8"/>
        <v>167.25</v>
      </c>
      <c r="L94" s="25">
        <f t="shared" si="8"/>
        <v>96.60600000000001</v>
      </c>
      <c r="M94" s="27">
        <f t="shared" si="9"/>
        <v>5.7761434977578485</v>
      </c>
    </row>
    <row r="95" spans="1:13" ht="13.5" thickBot="1">
      <c r="A95" s="8" t="s">
        <v>3</v>
      </c>
      <c r="B95" s="143">
        <v>36.75</v>
      </c>
      <c r="C95" s="144">
        <v>7.337</v>
      </c>
      <c r="D95" s="36">
        <f>C95/B95*10</f>
        <v>1.9964625850340134</v>
      </c>
      <c r="E95" s="143">
        <v>130.41</v>
      </c>
      <c r="F95" s="143">
        <v>88.852</v>
      </c>
      <c r="G95" s="153">
        <v>88.852</v>
      </c>
      <c r="H95" s="153">
        <v>0.09</v>
      </c>
      <c r="I95" s="153">
        <v>0.417</v>
      </c>
      <c r="J95" s="36">
        <f>I95/H95*10</f>
        <v>46.33333333333333</v>
      </c>
      <c r="K95" s="35">
        <f t="shared" si="8"/>
        <v>167.25</v>
      </c>
      <c r="L95" s="35">
        <f t="shared" si="8"/>
        <v>96.60600000000001</v>
      </c>
      <c r="M95" s="37">
        <f t="shared" si="9"/>
        <v>5.7761434977578485</v>
      </c>
    </row>
  </sheetData>
  <sheetProtection/>
  <mergeCells count="8">
    <mergeCell ref="P2:Q2"/>
    <mergeCell ref="R2:S2"/>
    <mergeCell ref="T2:U2"/>
    <mergeCell ref="A1:M1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2.57421875" style="0" bestFit="1" customWidth="1"/>
  </cols>
  <sheetData>
    <row r="1" spans="1:13" ht="15.75" thickBot="1">
      <c r="A1" s="393" t="s">
        <v>108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21" ht="12.75">
      <c r="A2" s="94" t="s">
        <v>76</v>
      </c>
      <c r="B2" s="394" t="s">
        <v>72</v>
      </c>
      <c r="C2" s="395"/>
      <c r="D2" s="396"/>
      <c r="E2" s="394" t="s">
        <v>73</v>
      </c>
      <c r="F2" s="395"/>
      <c r="G2" s="396"/>
      <c r="H2" s="394" t="s">
        <v>74</v>
      </c>
      <c r="I2" s="395"/>
      <c r="J2" s="396"/>
      <c r="K2" s="394" t="s">
        <v>75</v>
      </c>
      <c r="L2" s="395"/>
      <c r="M2" s="396"/>
      <c r="P2" s="398"/>
      <c r="Q2" s="398"/>
      <c r="R2" s="398"/>
      <c r="S2" s="398"/>
      <c r="T2" s="398"/>
      <c r="U2" s="398"/>
    </row>
    <row r="3" spans="1:21" ht="12.75">
      <c r="A3" s="95" t="s">
        <v>77</v>
      </c>
      <c r="B3" s="53" t="s">
        <v>78</v>
      </c>
      <c r="C3" s="17" t="s">
        <v>79</v>
      </c>
      <c r="D3" s="18" t="s">
        <v>62</v>
      </c>
      <c r="E3" s="53" t="s">
        <v>78</v>
      </c>
      <c r="F3" s="17" t="s">
        <v>79</v>
      </c>
      <c r="G3" s="18" t="s">
        <v>62</v>
      </c>
      <c r="H3" s="53" t="s">
        <v>78</v>
      </c>
      <c r="I3" s="17" t="s">
        <v>79</v>
      </c>
      <c r="J3" s="18" t="s">
        <v>62</v>
      </c>
      <c r="K3" s="46" t="s">
        <v>78</v>
      </c>
      <c r="L3" s="17" t="s">
        <v>79</v>
      </c>
      <c r="M3" s="18" t="s">
        <v>62</v>
      </c>
      <c r="P3" s="121"/>
      <c r="Q3" s="121"/>
      <c r="R3" s="121"/>
      <c r="S3" s="121"/>
      <c r="T3" s="121"/>
      <c r="U3" s="121"/>
    </row>
    <row r="4" spans="1:21" ht="13.5" thickBot="1">
      <c r="A4" s="112"/>
      <c r="B4" s="54" t="s">
        <v>70</v>
      </c>
      <c r="C4" s="19" t="s">
        <v>71</v>
      </c>
      <c r="D4" s="20" t="s">
        <v>80</v>
      </c>
      <c r="E4" s="54" t="s">
        <v>70</v>
      </c>
      <c r="F4" s="19" t="s">
        <v>71</v>
      </c>
      <c r="G4" s="20" t="s">
        <v>80</v>
      </c>
      <c r="H4" s="54" t="s">
        <v>70</v>
      </c>
      <c r="I4" s="19" t="s">
        <v>71</v>
      </c>
      <c r="J4" s="20" t="s">
        <v>80</v>
      </c>
      <c r="K4" s="47" t="s">
        <v>70</v>
      </c>
      <c r="L4" s="19" t="s">
        <v>71</v>
      </c>
      <c r="M4" s="20" t="s">
        <v>80</v>
      </c>
      <c r="P4" s="122"/>
      <c r="Q4" s="122"/>
      <c r="R4" s="122"/>
      <c r="S4" s="122"/>
      <c r="T4" s="122"/>
      <c r="U4" s="122"/>
    </row>
    <row r="5" spans="1:21" s="21" customFormat="1" ht="13.5" thickBot="1">
      <c r="A5" s="116" t="s">
        <v>61</v>
      </c>
      <c r="B5" s="15">
        <v>21138.26</v>
      </c>
      <c r="C5" s="15">
        <v>4107.527</v>
      </c>
      <c r="D5" s="117">
        <f>C5/B5*10</f>
        <v>1.9431717653203244</v>
      </c>
      <c r="E5" s="15">
        <v>93500.19</v>
      </c>
      <c r="F5" s="15">
        <v>13717.628</v>
      </c>
      <c r="G5" s="117">
        <f aca="true" t="shared" si="0" ref="G5:G40">F5/E5*10</f>
        <v>1.4671230079853315</v>
      </c>
      <c r="H5" s="15">
        <v>174800.4</v>
      </c>
      <c r="I5" s="15">
        <v>10645.479</v>
      </c>
      <c r="J5" s="117">
        <f>I5/H5*10</f>
        <v>0.6090077024995366</v>
      </c>
      <c r="K5" s="15">
        <f aca="true" t="shared" si="1" ref="K5:K36">B5+E5+H5</f>
        <v>289438.85</v>
      </c>
      <c r="L5" s="15">
        <f aca="true" t="shared" si="2" ref="L5:L36">C5+F5+I5</f>
        <v>28470.634</v>
      </c>
      <c r="M5" s="16">
        <f aca="true" t="shared" si="3" ref="M5:M36">L5/K5*10</f>
        <v>0.9836493615145305</v>
      </c>
      <c r="P5" s="123"/>
      <c r="Q5" s="123"/>
      <c r="R5" s="123"/>
      <c r="S5" s="123"/>
      <c r="T5" s="123"/>
      <c r="U5" s="123"/>
    </row>
    <row r="6" spans="1:21" s="21" customFormat="1" ht="12.75">
      <c r="A6" s="14" t="s">
        <v>63</v>
      </c>
      <c r="B6" s="25">
        <v>18268.22</v>
      </c>
      <c r="C6" s="25">
        <v>3559.008</v>
      </c>
      <c r="D6" s="26">
        <f>C6/B6*10</f>
        <v>1.9481963760016026</v>
      </c>
      <c r="E6" s="25">
        <v>77885.88</v>
      </c>
      <c r="F6" s="25">
        <v>10228.633</v>
      </c>
      <c r="G6" s="26">
        <f t="shared" si="0"/>
        <v>1.313284641580733</v>
      </c>
      <c r="H6" s="25">
        <v>166107.56</v>
      </c>
      <c r="I6" s="25">
        <v>9834.912</v>
      </c>
      <c r="J6" s="26">
        <f>I6/H6*10</f>
        <v>0.5920809383991915</v>
      </c>
      <c r="K6" s="25">
        <f t="shared" si="1"/>
        <v>262261.66000000003</v>
      </c>
      <c r="L6" s="25">
        <f t="shared" si="2"/>
        <v>23622.553</v>
      </c>
      <c r="M6" s="27">
        <f t="shared" si="3"/>
        <v>0.9007246045800212</v>
      </c>
      <c r="P6" s="123"/>
      <c r="Q6" s="123"/>
      <c r="R6" s="123"/>
      <c r="S6" s="123"/>
      <c r="T6" s="123"/>
      <c r="U6" s="123"/>
    </row>
    <row r="7" spans="1:21" ht="12.75">
      <c r="A7" s="111" t="s">
        <v>2</v>
      </c>
      <c r="B7" s="29"/>
      <c r="C7" s="29"/>
      <c r="D7" s="30"/>
      <c r="E7" s="29">
        <v>1486.76</v>
      </c>
      <c r="F7" s="29">
        <v>187.091</v>
      </c>
      <c r="G7" s="30">
        <f t="shared" si="0"/>
        <v>1.2583806397804622</v>
      </c>
      <c r="H7" s="29">
        <v>4400.31</v>
      </c>
      <c r="I7" s="29">
        <v>356.305</v>
      </c>
      <c r="J7" s="30">
        <f>I7/H7*10</f>
        <v>0.8097270419584074</v>
      </c>
      <c r="K7" s="29">
        <f t="shared" si="1"/>
        <v>5887.070000000001</v>
      </c>
      <c r="L7" s="29">
        <f t="shared" si="2"/>
        <v>543.396</v>
      </c>
      <c r="M7" s="31">
        <f t="shared" si="3"/>
        <v>0.923033019821405</v>
      </c>
      <c r="P7" s="122"/>
      <c r="Q7" s="122"/>
      <c r="R7" s="122"/>
      <c r="S7" s="122"/>
      <c r="T7" s="122"/>
      <c r="U7" s="122"/>
    </row>
    <row r="8" spans="1:21" ht="12.75">
      <c r="A8" s="111" t="s">
        <v>5</v>
      </c>
      <c r="B8" s="29">
        <v>57.61</v>
      </c>
      <c r="C8" s="29">
        <v>18.516</v>
      </c>
      <c r="D8" s="30">
        <f>C8/B8*10</f>
        <v>3.2140253428224264</v>
      </c>
      <c r="E8" s="29">
        <v>120.48</v>
      </c>
      <c r="F8" s="29">
        <v>22.376</v>
      </c>
      <c r="G8" s="30">
        <f t="shared" si="0"/>
        <v>1.8572377158034528</v>
      </c>
      <c r="H8" s="29"/>
      <c r="I8" s="29"/>
      <c r="J8" s="30"/>
      <c r="K8" s="29">
        <f t="shared" si="1"/>
        <v>178.09</v>
      </c>
      <c r="L8" s="29">
        <f t="shared" si="2"/>
        <v>40.891999999999996</v>
      </c>
      <c r="M8" s="31">
        <f t="shared" si="3"/>
        <v>2.2961423999101576</v>
      </c>
      <c r="P8" s="122"/>
      <c r="Q8" s="122"/>
      <c r="R8" s="122"/>
      <c r="S8" s="122"/>
      <c r="T8" s="122"/>
      <c r="U8" s="122"/>
    </row>
    <row r="9" spans="1:21" ht="12.75">
      <c r="A9" s="111" t="s">
        <v>6</v>
      </c>
      <c r="B9" s="29"/>
      <c r="C9" s="29"/>
      <c r="D9" s="30"/>
      <c r="E9" s="29">
        <v>109.72</v>
      </c>
      <c r="F9" s="29">
        <v>38.876</v>
      </c>
      <c r="G9" s="30">
        <f t="shared" si="0"/>
        <v>3.543200874954429</v>
      </c>
      <c r="H9" s="29"/>
      <c r="I9" s="29"/>
      <c r="J9" s="30"/>
      <c r="K9" s="29">
        <f t="shared" si="1"/>
        <v>109.72</v>
      </c>
      <c r="L9" s="29">
        <f t="shared" si="2"/>
        <v>38.876</v>
      </c>
      <c r="M9" s="31">
        <f t="shared" si="3"/>
        <v>3.543200874954429</v>
      </c>
      <c r="P9" s="122"/>
      <c r="Q9" s="122"/>
      <c r="R9" s="124"/>
      <c r="S9" s="124"/>
      <c r="T9" s="122"/>
      <c r="U9" s="122"/>
    </row>
    <row r="10" spans="1:21" ht="12.75">
      <c r="A10" s="111" t="s">
        <v>85</v>
      </c>
      <c r="B10" s="29"/>
      <c r="C10" s="29"/>
      <c r="D10" s="30"/>
      <c r="E10" s="72">
        <v>1.88</v>
      </c>
      <c r="F10" s="72">
        <v>5.004</v>
      </c>
      <c r="G10" s="30">
        <f t="shared" si="0"/>
        <v>26.617021276595743</v>
      </c>
      <c r="H10" s="29"/>
      <c r="I10" s="29"/>
      <c r="J10" s="30"/>
      <c r="K10" s="29">
        <f t="shared" si="1"/>
        <v>1.88</v>
      </c>
      <c r="L10" s="29">
        <f t="shared" si="2"/>
        <v>5.004</v>
      </c>
      <c r="M10" s="31">
        <f t="shared" si="3"/>
        <v>26.617021276595743</v>
      </c>
      <c r="P10" s="122"/>
      <c r="Q10" s="122"/>
      <c r="R10" s="122"/>
      <c r="S10" s="122"/>
      <c r="T10" s="122"/>
      <c r="U10" s="122"/>
    </row>
    <row r="11" spans="1:21" ht="12.75">
      <c r="A11" s="111" t="s">
        <v>14</v>
      </c>
      <c r="B11" s="29">
        <v>50.33</v>
      </c>
      <c r="C11" s="29">
        <v>9.185</v>
      </c>
      <c r="D11" s="30">
        <f aca="true" t="shared" si="4" ref="D11:D16">C11/B11*10</f>
        <v>1.8249552950526526</v>
      </c>
      <c r="E11" s="29">
        <v>16088.47</v>
      </c>
      <c r="F11" s="29">
        <v>2226.153</v>
      </c>
      <c r="G11" s="30">
        <f t="shared" si="0"/>
        <v>1.3836946583484941</v>
      </c>
      <c r="H11" s="29">
        <v>48625.61</v>
      </c>
      <c r="I11" s="29">
        <v>2289.609</v>
      </c>
      <c r="J11" s="30">
        <f>I11/H11*10</f>
        <v>0.4708648385079385</v>
      </c>
      <c r="K11" s="29">
        <f t="shared" si="1"/>
        <v>64764.41</v>
      </c>
      <c r="L11" s="29">
        <f t="shared" si="2"/>
        <v>4524.947</v>
      </c>
      <c r="M11" s="31">
        <f t="shared" si="3"/>
        <v>0.6986780239332064</v>
      </c>
      <c r="P11" s="122"/>
      <c r="Q11" s="122"/>
      <c r="R11" s="122"/>
      <c r="S11" s="122"/>
      <c r="T11" s="122"/>
      <c r="U11" s="122"/>
    </row>
    <row r="12" spans="1:21" ht="12.75">
      <c r="A12" s="111" t="s">
        <v>16</v>
      </c>
      <c r="B12" s="29">
        <v>23.26</v>
      </c>
      <c r="C12" s="72">
        <v>3.828</v>
      </c>
      <c r="D12" s="30">
        <f t="shared" si="4"/>
        <v>1.6457437661220977</v>
      </c>
      <c r="E12" s="72">
        <v>4.8</v>
      </c>
      <c r="F12" s="29">
        <v>15.853</v>
      </c>
      <c r="G12" s="30">
        <f t="shared" si="0"/>
        <v>33.02708333333334</v>
      </c>
      <c r="H12" s="29"/>
      <c r="I12" s="29"/>
      <c r="J12" s="30"/>
      <c r="K12" s="29">
        <f t="shared" si="1"/>
        <v>28.060000000000002</v>
      </c>
      <c r="L12" s="29">
        <f t="shared" si="2"/>
        <v>19.681</v>
      </c>
      <c r="M12" s="31">
        <f t="shared" si="3"/>
        <v>7.013898788310763</v>
      </c>
      <c r="P12" s="122"/>
      <c r="Q12" s="124"/>
      <c r="R12" s="124"/>
      <c r="S12" s="122"/>
      <c r="T12" s="122"/>
      <c r="U12" s="122"/>
    </row>
    <row r="13" spans="1:21" ht="12.75">
      <c r="A13" s="111" t="s">
        <v>18</v>
      </c>
      <c r="B13" s="29">
        <v>5817.88</v>
      </c>
      <c r="C13" s="29">
        <v>902.787</v>
      </c>
      <c r="D13" s="30">
        <f t="shared" si="4"/>
        <v>1.551745653055752</v>
      </c>
      <c r="E13" s="29">
        <v>423.45</v>
      </c>
      <c r="F13" s="29">
        <v>83.576</v>
      </c>
      <c r="G13" s="30">
        <f t="shared" si="0"/>
        <v>1.9736922895265083</v>
      </c>
      <c r="H13" s="29"/>
      <c r="I13" s="29"/>
      <c r="J13" s="30"/>
      <c r="K13" s="29">
        <f t="shared" si="1"/>
        <v>6241.33</v>
      </c>
      <c r="L13" s="29">
        <f t="shared" si="2"/>
        <v>986.363</v>
      </c>
      <c r="M13" s="31">
        <f t="shared" si="3"/>
        <v>1.5803730935553801</v>
      </c>
      <c r="P13" s="122"/>
      <c r="Q13" s="122"/>
      <c r="R13" s="122"/>
      <c r="S13" s="122"/>
      <c r="T13" s="122"/>
      <c r="U13" s="122"/>
    </row>
    <row r="14" spans="1:21" ht="12.75">
      <c r="A14" s="111" t="s">
        <v>20</v>
      </c>
      <c r="B14" s="29">
        <v>1082.67</v>
      </c>
      <c r="C14" s="29">
        <v>232.96</v>
      </c>
      <c r="D14" s="30">
        <f t="shared" si="4"/>
        <v>2.1517175131849964</v>
      </c>
      <c r="E14" s="29">
        <v>376.18</v>
      </c>
      <c r="F14" s="29">
        <v>65.68</v>
      </c>
      <c r="G14" s="30">
        <f t="shared" si="0"/>
        <v>1.745972672656707</v>
      </c>
      <c r="H14" s="29">
        <v>6316.56</v>
      </c>
      <c r="I14" s="29">
        <v>382.898</v>
      </c>
      <c r="J14" s="30">
        <f>I14/H14*10</f>
        <v>0.6061812125587345</v>
      </c>
      <c r="K14" s="29">
        <f t="shared" si="1"/>
        <v>7775.410000000001</v>
      </c>
      <c r="L14" s="29">
        <f t="shared" si="2"/>
        <v>681.538</v>
      </c>
      <c r="M14" s="31">
        <f t="shared" si="3"/>
        <v>0.8765299836278729</v>
      </c>
      <c r="P14" s="122"/>
      <c r="Q14" s="122"/>
      <c r="R14" s="122"/>
      <c r="S14" s="122"/>
      <c r="T14" s="122"/>
      <c r="U14" s="122"/>
    </row>
    <row r="15" spans="1:21" ht="12.75">
      <c r="A15" s="111" t="s">
        <v>21</v>
      </c>
      <c r="B15" s="29">
        <v>126.67</v>
      </c>
      <c r="C15" s="72">
        <v>32.33</v>
      </c>
      <c r="D15" s="30">
        <f t="shared" si="4"/>
        <v>2.5523012552301254</v>
      </c>
      <c r="E15" s="29">
        <v>1012.92</v>
      </c>
      <c r="F15" s="29">
        <v>654.37</v>
      </c>
      <c r="G15" s="30">
        <f t="shared" si="0"/>
        <v>6.460233779567982</v>
      </c>
      <c r="H15" s="29"/>
      <c r="I15" s="29"/>
      <c r="J15" s="30"/>
      <c r="K15" s="29">
        <f t="shared" si="1"/>
        <v>1139.59</v>
      </c>
      <c r="L15" s="29">
        <f t="shared" si="2"/>
        <v>686.7</v>
      </c>
      <c r="M15" s="31">
        <f t="shared" si="3"/>
        <v>6.025851402697462</v>
      </c>
      <c r="P15" s="122"/>
      <c r="Q15" s="122"/>
      <c r="R15" s="122"/>
      <c r="S15" s="122"/>
      <c r="T15" s="122"/>
      <c r="U15" s="122"/>
    </row>
    <row r="16" spans="1:21" ht="12.75">
      <c r="A16" s="111" t="s">
        <v>40</v>
      </c>
      <c r="B16" s="29">
        <v>45.91</v>
      </c>
      <c r="C16" s="29">
        <v>17.59</v>
      </c>
      <c r="D16" s="30">
        <f t="shared" si="4"/>
        <v>3.831409279024178</v>
      </c>
      <c r="E16" s="72">
        <v>103.88</v>
      </c>
      <c r="F16" s="72">
        <v>36.582</v>
      </c>
      <c r="G16" s="30">
        <f t="shared" si="0"/>
        <v>3.5215633423180597</v>
      </c>
      <c r="H16" s="29"/>
      <c r="I16" s="29"/>
      <c r="J16" s="30"/>
      <c r="K16" s="29">
        <f t="shared" si="1"/>
        <v>149.79</v>
      </c>
      <c r="L16" s="29">
        <f t="shared" si="2"/>
        <v>54.172</v>
      </c>
      <c r="M16" s="31">
        <f t="shared" si="3"/>
        <v>3.6165298083984245</v>
      </c>
      <c r="P16" s="122"/>
      <c r="Q16" s="124"/>
      <c r="R16" s="122"/>
      <c r="S16" s="122"/>
      <c r="T16" s="122"/>
      <c r="U16" s="122"/>
    </row>
    <row r="17" spans="1:21" ht="12.75">
      <c r="A17" s="111" t="s">
        <v>26</v>
      </c>
      <c r="B17" s="29"/>
      <c r="C17" s="29"/>
      <c r="D17" s="30"/>
      <c r="E17" s="29">
        <v>925.22</v>
      </c>
      <c r="F17" s="29">
        <v>142.515</v>
      </c>
      <c r="G17" s="30">
        <f t="shared" si="0"/>
        <v>1.5403363524350964</v>
      </c>
      <c r="H17" s="29"/>
      <c r="I17" s="29"/>
      <c r="J17" s="30"/>
      <c r="K17" s="29">
        <f t="shared" si="1"/>
        <v>925.22</v>
      </c>
      <c r="L17" s="29">
        <f t="shared" si="2"/>
        <v>142.515</v>
      </c>
      <c r="M17" s="31">
        <f t="shared" si="3"/>
        <v>1.5403363524350964</v>
      </c>
      <c r="P17" s="122"/>
      <c r="Q17" s="124"/>
      <c r="R17" s="122"/>
      <c r="S17" s="122"/>
      <c r="T17" s="122"/>
      <c r="U17" s="122"/>
    </row>
    <row r="18" spans="1:21" ht="12.75">
      <c r="A18" s="111" t="s">
        <v>44</v>
      </c>
      <c r="B18" s="29">
        <v>13.88</v>
      </c>
      <c r="C18" s="72">
        <v>2.457</v>
      </c>
      <c r="D18" s="30">
        <f>C18/B18*10</f>
        <v>1.770172910662824</v>
      </c>
      <c r="E18" s="29">
        <v>9776.55</v>
      </c>
      <c r="F18" s="29">
        <v>1448.793</v>
      </c>
      <c r="G18" s="30">
        <f t="shared" si="0"/>
        <v>1.4819061939027574</v>
      </c>
      <c r="H18" s="29">
        <v>2506.61</v>
      </c>
      <c r="I18" s="29">
        <v>154.824</v>
      </c>
      <c r="J18" s="30">
        <f>I18/H18*10</f>
        <v>0.617662899294266</v>
      </c>
      <c r="K18" s="29">
        <f t="shared" si="1"/>
        <v>12297.039999999999</v>
      </c>
      <c r="L18" s="29">
        <f t="shared" si="2"/>
        <v>1606.074</v>
      </c>
      <c r="M18" s="31">
        <f t="shared" si="3"/>
        <v>1.3060655247116382</v>
      </c>
      <c r="P18" s="122"/>
      <c r="Q18" s="122"/>
      <c r="R18" s="122"/>
      <c r="S18" s="122"/>
      <c r="T18" s="122"/>
      <c r="U18" s="122"/>
    </row>
    <row r="19" spans="1:21" ht="12.75">
      <c r="A19" s="111" t="s">
        <v>33</v>
      </c>
      <c r="B19" s="29">
        <v>831.62</v>
      </c>
      <c r="C19" s="29">
        <v>138.894</v>
      </c>
      <c r="D19" s="30">
        <f>C19/B19*10</f>
        <v>1.6701618527692939</v>
      </c>
      <c r="E19" s="29">
        <v>517.57</v>
      </c>
      <c r="F19" s="29">
        <v>73.007</v>
      </c>
      <c r="G19" s="30">
        <f t="shared" si="0"/>
        <v>1.4105724829491662</v>
      </c>
      <c r="H19" s="29"/>
      <c r="I19" s="29"/>
      <c r="J19" s="30"/>
      <c r="K19" s="29">
        <f t="shared" si="1"/>
        <v>1349.19</v>
      </c>
      <c r="L19" s="29">
        <f t="shared" si="2"/>
        <v>211.901</v>
      </c>
      <c r="M19" s="31">
        <f t="shared" si="3"/>
        <v>1.570579384667838</v>
      </c>
      <c r="P19" s="122"/>
      <c r="Q19" s="122"/>
      <c r="R19" s="122"/>
      <c r="S19" s="124"/>
      <c r="T19" s="122"/>
      <c r="U19" s="122"/>
    </row>
    <row r="20" spans="1:21" ht="12.75">
      <c r="A20" s="111" t="s">
        <v>32</v>
      </c>
      <c r="B20" s="29">
        <v>77.7</v>
      </c>
      <c r="C20" s="29">
        <v>12.753</v>
      </c>
      <c r="D20" s="30">
        <f>C20/B20*10</f>
        <v>1.6413127413127413</v>
      </c>
      <c r="E20" s="29">
        <v>358.81</v>
      </c>
      <c r="F20" s="29">
        <v>60.843</v>
      </c>
      <c r="G20" s="30">
        <f t="shared" si="0"/>
        <v>1.695688525960815</v>
      </c>
      <c r="H20" s="29"/>
      <c r="I20" s="29"/>
      <c r="J20" s="30"/>
      <c r="K20" s="29">
        <f t="shared" si="1"/>
        <v>436.51</v>
      </c>
      <c r="L20" s="29">
        <f t="shared" si="2"/>
        <v>73.596</v>
      </c>
      <c r="M20" s="31">
        <f t="shared" si="3"/>
        <v>1.6860094843188014</v>
      </c>
      <c r="P20" s="122"/>
      <c r="Q20" s="122"/>
      <c r="R20" s="122"/>
      <c r="S20" s="122"/>
      <c r="T20" s="122"/>
      <c r="U20" s="122"/>
    </row>
    <row r="21" spans="1:21" ht="12.75">
      <c r="A21" s="111" t="s">
        <v>109</v>
      </c>
      <c r="B21" s="29"/>
      <c r="C21" s="29"/>
      <c r="D21" s="30"/>
      <c r="E21" s="72">
        <v>1.95</v>
      </c>
      <c r="F21" s="72">
        <v>1.131</v>
      </c>
      <c r="G21" s="30">
        <f t="shared" si="0"/>
        <v>5.800000000000001</v>
      </c>
      <c r="H21" s="29"/>
      <c r="I21" s="29"/>
      <c r="J21" s="30"/>
      <c r="K21" s="29">
        <f t="shared" si="1"/>
        <v>1.95</v>
      </c>
      <c r="L21" s="29">
        <f t="shared" si="2"/>
        <v>1.131</v>
      </c>
      <c r="M21" s="31">
        <f t="shared" si="3"/>
        <v>5.800000000000001</v>
      </c>
      <c r="P21" s="122"/>
      <c r="Q21" s="122"/>
      <c r="R21" s="122"/>
      <c r="S21" s="122"/>
      <c r="T21" s="122"/>
      <c r="U21" s="122"/>
    </row>
    <row r="22" spans="1:21" ht="12.75">
      <c r="A22" s="111" t="s">
        <v>22</v>
      </c>
      <c r="B22" s="29">
        <v>556.65</v>
      </c>
      <c r="C22" s="72">
        <v>91.569</v>
      </c>
      <c r="D22" s="30">
        <f>C22/B22*10</f>
        <v>1.645001347345729</v>
      </c>
      <c r="E22" s="29">
        <v>13157.35</v>
      </c>
      <c r="F22" s="29">
        <v>1915.371</v>
      </c>
      <c r="G22" s="30">
        <f t="shared" si="0"/>
        <v>1.4557422277282281</v>
      </c>
      <c r="H22" s="29"/>
      <c r="I22" s="29"/>
      <c r="J22" s="30"/>
      <c r="K22" s="29">
        <f t="shared" si="1"/>
        <v>13714</v>
      </c>
      <c r="L22" s="29">
        <f t="shared" si="2"/>
        <v>2006.94</v>
      </c>
      <c r="M22" s="31">
        <f t="shared" si="3"/>
        <v>1.4634242380049582</v>
      </c>
      <c r="P22" s="122"/>
      <c r="Q22" s="122"/>
      <c r="R22" s="124"/>
      <c r="S22" s="124"/>
      <c r="T22" s="122"/>
      <c r="U22" s="122"/>
    </row>
    <row r="23" spans="1:21" ht="12.75">
      <c r="A23" s="111" t="s">
        <v>15</v>
      </c>
      <c r="B23" s="29">
        <v>228.71</v>
      </c>
      <c r="C23" s="29">
        <v>56.135</v>
      </c>
      <c r="D23" s="30">
        <f>C23/B23*10</f>
        <v>2.4544182589305232</v>
      </c>
      <c r="E23" s="29">
        <v>3110</v>
      </c>
      <c r="F23" s="29">
        <v>489.75</v>
      </c>
      <c r="G23" s="30">
        <f t="shared" si="0"/>
        <v>1.5747588424437298</v>
      </c>
      <c r="H23" s="29">
        <v>76414.95</v>
      </c>
      <c r="I23" s="29">
        <v>5442.815</v>
      </c>
      <c r="J23" s="30">
        <f>I23/H23*10</f>
        <v>0.712270962684658</v>
      </c>
      <c r="K23" s="29">
        <f t="shared" si="1"/>
        <v>79753.66</v>
      </c>
      <c r="L23" s="29">
        <f t="shared" si="2"/>
        <v>5988.7</v>
      </c>
      <c r="M23" s="31">
        <f t="shared" si="3"/>
        <v>0.7508997079256299</v>
      </c>
      <c r="P23" s="122"/>
      <c r="Q23" s="122"/>
      <c r="R23" s="124"/>
      <c r="S23" s="124"/>
      <c r="T23" s="122"/>
      <c r="U23" s="122"/>
    </row>
    <row r="24" spans="1:21" ht="12.75">
      <c r="A24" s="111" t="s">
        <v>28</v>
      </c>
      <c r="B24" s="29">
        <v>30.02</v>
      </c>
      <c r="C24" s="29">
        <v>8.086</v>
      </c>
      <c r="D24" s="30">
        <f>C24/B24*10</f>
        <v>2.693537641572285</v>
      </c>
      <c r="E24" s="29">
        <v>171.9</v>
      </c>
      <c r="F24" s="72">
        <v>27.397</v>
      </c>
      <c r="G24" s="30">
        <f t="shared" si="0"/>
        <v>1.5937754508435134</v>
      </c>
      <c r="H24" s="29">
        <v>3172.89</v>
      </c>
      <c r="I24" s="29">
        <v>158.163</v>
      </c>
      <c r="J24" s="30">
        <f>I24/H24*10</f>
        <v>0.4984824560574114</v>
      </c>
      <c r="K24" s="29">
        <f t="shared" si="1"/>
        <v>3374.81</v>
      </c>
      <c r="L24" s="29">
        <f t="shared" si="2"/>
        <v>193.64600000000002</v>
      </c>
      <c r="M24" s="31">
        <f t="shared" si="3"/>
        <v>0.5737982286410198</v>
      </c>
      <c r="P24" s="122"/>
      <c r="Q24" s="124"/>
      <c r="R24" s="122"/>
      <c r="S24" s="122"/>
      <c r="T24" s="122"/>
      <c r="U24" s="122"/>
    </row>
    <row r="25" spans="1:21" ht="12.75">
      <c r="A25" s="111" t="s">
        <v>45</v>
      </c>
      <c r="B25" s="29">
        <v>100.77</v>
      </c>
      <c r="C25" s="29">
        <v>12.68</v>
      </c>
      <c r="D25" s="30">
        <f>C25/B25*10</f>
        <v>1.2583110052595017</v>
      </c>
      <c r="E25" s="72">
        <v>638.74</v>
      </c>
      <c r="F25" s="72">
        <v>112.071</v>
      </c>
      <c r="G25" s="30">
        <f t="shared" si="0"/>
        <v>1.7545636722297022</v>
      </c>
      <c r="H25" s="29"/>
      <c r="I25" s="29"/>
      <c r="J25" s="30"/>
      <c r="K25" s="29">
        <f t="shared" si="1"/>
        <v>739.51</v>
      </c>
      <c r="L25" s="29">
        <f t="shared" si="2"/>
        <v>124.751</v>
      </c>
      <c r="M25" s="31">
        <f t="shared" si="3"/>
        <v>1.6869413530581063</v>
      </c>
      <c r="P25" s="122"/>
      <c r="Q25" s="122"/>
      <c r="R25" s="124"/>
      <c r="S25" s="124"/>
      <c r="T25" s="122"/>
      <c r="U25" s="122"/>
    </row>
    <row r="26" spans="1:21" ht="12.75">
      <c r="A26" s="111" t="s">
        <v>19</v>
      </c>
      <c r="B26" s="29"/>
      <c r="C26" s="29"/>
      <c r="D26" s="30"/>
      <c r="E26" s="29">
        <v>114.12</v>
      </c>
      <c r="F26" s="29">
        <v>191.998</v>
      </c>
      <c r="G26" s="30">
        <f t="shared" si="0"/>
        <v>16.8242201191728</v>
      </c>
      <c r="H26" s="29"/>
      <c r="I26" s="29"/>
      <c r="J26" s="30"/>
      <c r="K26" s="29">
        <f t="shared" si="1"/>
        <v>114.12</v>
      </c>
      <c r="L26" s="29">
        <f t="shared" si="2"/>
        <v>191.998</v>
      </c>
      <c r="M26" s="31">
        <f t="shared" si="3"/>
        <v>16.8242201191728</v>
      </c>
      <c r="P26" s="122"/>
      <c r="Q26" s="122"/>
      <c r="R26" s="124"/>
      <c r="S26" s="124"/>
      <c r="T26" s="122"/>
      <c r="U26" s="122"/>
    </row>
    <row r="27" spans="1:21" ht="12.75">
      <c r="A27" s="111" t="s">
        <v>47</v>
      </c>
      <c r="B27" s="29">
        <v>9203.89</v>
      </c>
      <c r="C27" s="29">
        <v>2015.237</v>
      </c>
      <c r="D27" s="30">
        <f>C27/B27*10</f>
        <v>2.18954920147894</v>
      </c>
      <c r="E27" s="72">
        <v>742.62</v>
      </c>
      <c r="F27" s="72">
        <v>223.717</v>
      </c>
      <c r="G27" s="30">
        <f t="shared" si="0"/>
        <v>3.0125366944062915</v>
      </c>
      <c r="H27" s="29"/>
      <c r="I27" s="29"/>
      <c r="J27" s="30"/>
      <c r="K27" s="29">
        <f t="shared" si="1"/>
        <v>9946.51</v>
      </c>
      <c r="L27" s="29">
        <f t="shared" si="2"/>
        <v>2238.954</v>
      </c>
      <c r="M27" s="31">
        <f t="shared" si="3"/>
        <v>2.250994569954688</v>
      </c>
      <c r="P27" s="122"/>
      <c r="Q27" s="124"/>
      <c r="R27" s="122"/>
      <c r="S27" s="122"/>
      <c r="T27" s="122"/>
      <c r="U27" s="122"/>
    </row>
    <row r="28" spans="1:21" ht="12.75">
      <c r="A28" s="111" t="s">
        <v>50</v>
      </c>
      <c r="B28" s="29">
        <v>20.64</v>
      </c>
      <c r="C28" s="29">
        <v>4</v>
      </c>
      <c r="D28" s="30">
        <f>C28/B28*10</f>
        <v>1.937984496124031</v>
      </c>
      <c r="E28" s="72">
        <v>24711.83</v>
      </c>
      <c r="F28" s="72">
        <v>2044.974</v>
      </c>
      <c r="G28" s="30">
        <f t="shared" si="0"/>
        <v>0.8275283538289151</v>
      </c>
      <c r="H28" s="29">
        <v>24670.63</v>
      </c>
      <c r="I28" s="29">
        <v>1050.298</v>
      </c>
      <c r="J28" s="30">
        <f>I28/H28*10</f>
        <v>0.42572808233920245</v>
      </c>
      <c r="K28" s="29">
        <f t="shared" si="1"/>
        <v>49403.100000000006</v>
      </c>
      <c r="L28" s="29">
        <f t="shared" si="2"/>
        <v>3099.272</v>
      </c>
      <c r="M28" s="31">
        <f t="shared" si="3"/>
        <v>0.6273436282338557</v>
      </c>
      <c r="P28" s="122"/>
      <c r="Q28" s="122"/>
      <c r="R28" s="124"/>
      <c r="S28" s="124"/>
      <c r="T28" s="122"/>
      <c r="U28" s="122"/>
    </row>
    <row r="29" spans="1:21" s="21" customFormat="1" ht="13.5" thickBot="1">
      <c r="A29" s="109" t="s">
        <v>49</v>
      </c>
      <c r="B29" s="35"/>
      <c r="C29" s="93"/>
      <c r="D29" s="36"/>
      <c r="E29" s="35">
        <v>3930.68</v>
      </c>
      <c r="F29" s="35">
        <v>161.505</v>
      </c>
      <c r="G29" s="36">
        <f t="shared" si="0"/>
        <v>0.4108831041957117</v>
      </c>
      <c r="H29" s="35"/>
      <c r="I29" s="35"/>
      <c r="J29" s="36"/>
      <c r="K29" s="35">
        <f t="shared" si="1"/>
        <v>3930.68</v>
      </c>
      <c r="L29" s="35">
        <f t="shared" si="2"/>
        <v>161.505</v>
      </c>
      <c r="M29" s="37">
        <f t="shared" si="3"/>
        <v>0.4108831041957117</v>
      </c>
      <c r="O29"/>
      <c r="P29" s="122"/>
      <c r="Q29" s="124"/>
      <c r="R29" s="124"/>
      <c r="S29" s="124"/>
      <c r="T29" s="122"/>
      <c r="U29" s="122"/>
    </row>
    <row r="30" spans="1:21" s="21" customFormat="1" ht="12.75">
      <c r="A30" s="14" t="s">
        <v>68</v>
      </c>
      <c r="B30" s="25">
        <v>467.27</v>
      </c>
      <c r="C30" s="118">
        <v>60.491</v>
      </c>
      <c r="D30" s="26">
        <f>C30/B30*10</f>
        <v>1.2945620305176877</v>
      </c>
      <c r="E30" s="118">
        <v>7955.72</v>
      </c>
      <c r="F30" s="118">
        <v>997.666</v>
      </c>
      <c r="G30" s="26">
        <f t="shared" si="0"/>
        <v>1.2540235201842198</v>
      </c>
      <c r="H30" s="25"/>
      <c r="I30" s="25"/>
      <c r="J30" s="26"/>
      <c r="K30" s="25">
        <f t="shared" si="1"/>
        <v>8422.99</v>
      </c>
      <c r="L30" s="25">
        <f t="shared" si="2"/>
        <v>1058.1570000000002</v>
      </c>
      <c r="M30" s="27">
        <f t="shared" si="3"/>
        <v>1.256272416327219</v>
      </c>
      <c r="P30" s="123"/>
      <c r="Q30" s="123"/>
      <c r="R30" s="125"/>
      <c r="S30" s="125"/>
      <c r="T30" s="123"/>
      <c r="U30" s="123"/>
    </row>
    <row r="31" spans="1:21" ht="12.75">
      <c r="A31" s="111" t="s">
        <v>110</v>
      </c>
      <c r="B31" s="29"/>
      <c r="C31" s="29"/>
      <c r="D31" s="30"/>
      <c r="E31" s="72">
        <v>0.54</v>
      </c>
      <c r="F31" s="72">
        <v>0.436</v>
      </c>
      <c r="G31" s="30">
        <f t="shared" si="0"/>
        <v>8.074074074074073</v>
      </c>
      <c r="H31" s="29"/>
      <c r="I31" s="29"/>
      <c r="J31" s="30"/>
      <c r="K31" s="29">
        <f t="shared" si="1"/>
        <v>0.54</v>
      </c>
      <c r="L31" s="29">
        <f t="shared" si="2"/>
        <v>0.436</v>
      </c>
      <c r="M31" s="31">
        <f t="shared" si="3"/>
        <v>8.074074074074073</v>
      </c>
      <c r="P31" s="122"/>
      <c r="Q31" s="124"/>
      <c r="R31" s="122"/>
      <c r="S31" s="122"/>
      <c r="T31" s="122"/>
      <c r="U31" s="122"/>
    </row>
    <row r="32" spans="1:21" s="21" customFormat="1" ht="12.75">
      <c r="A32" s="111" t="s">
        <v>8</v>
      </c>
      <c r="B32" s="29"/>
      <c r="C32" s="72"/>
      <c r="D32" s="30"/>
      <c r="E32" s="29">
        <v>116.17</v>
      </c>
      <c r="F32" s="29">
        <v>17.618</v>
      </c>
      <c r="G32" s="30">
        <f t="shared" si="0"/>
        <v>1.516570543169493</v>
      </c>
      <c r="H32" s="29"/>
      <c r="I32" s="29"/>
      <c r="J32" s="30"/>
      <c r="K32" s="29">
        <f t="shared" si="1"/>
        <v>116.17</v>
      </c>
      <c r="L32" s="29">
        <f t="shared" si="2"/>
        <v>17.618</v>
      </c>
      <c r="M32" s="31">
        <f t="shared" si="3"/>
        <v>1.516570543169493</v>
      </c>
      <c r="O32"/>
      <c r="P32" s="122"/>
      <c r="Q32" s="122"/>
      <c r="R32" s="124"/>
      <c r="S32" s="124"/>
      <c r="T32" s="122"/>
      <c r="U32" s="122"/>
    </row>
    <row r="33" spans="1:21" ht="12.75">
      <c r="A33" s="111" t="s">
        <v>101</v>
      </c>
      <c r="B33" s="29"/>
      <c r="C33" s="29"/>
      <c r="D33" s="30"/>
      <c r="E33" s="72">
        <v>0.42</v>
      </c>
      <c r="F33" s="72">
        <v>0.448</v>
      </c>
      <c r="G33" s="30">
        <f t="shared" si="0"/>
        <v>10.666666666666666</v>
      </c>
      <c r="H33" s="29"/>
      <c r="I33" s="29"/>
      <c r="J33" s="30"/>
      <c r="K33" s="29">
        <f t="shared" si="1"/>
        <v>0.42</v>
      </c>
      <c r="L33" s="29">
        <f t="shared" si="2"/>
        <v>0.448</v>
      </c>
      <c r="M33" s="31">
        <f t="shared" si="3"/>
        <v>10.666666666666666</v>
      </c>
      <c r="P33" s="122"/>
      <c r="Q33" s="122"/>
      <c r="R33" s="122"/>
      <c r="S33" s="122"/>
      <c r="T33" s="122"/>
      <c r="U33" s="122"/>
    </row>
    <row r="34" spans="1:21" ht="12.75">
      <c r="A34" s="111" t="s">
        <v>31</v>
      </c>
      <c r="B34" s="29"/>
      <c r="C34" s="29"/>
      <c r="D34" s="30"/>
      <c r="E34" s="29">
        <v>1.39</v>
      </c>
      <c r="F34" s="29">
        <v>1.382</v>
      </c>
      <c r="G34" s="30">
        <f t="shared" si="0"/>
        <v>9.942446043165468</v>
      </c>
      <c r="H34" s="29"/>
      <c r="I34" s="29"/>
      <c r="J34" s="30"/>
      <c r="K34" s="29">
        <f t="shared" si="1"/>
        <v>1.39</v>
      </c>
      <c r="L34" s="29">
        <f t="shared" si="2"/>
        <v>1.382</v>
      </c>
      <c r="M34" s="31">
        <f t="shared" si="3"/>
        <v>9.942446043165468</v>
      </c>
      <c r="P34" s="122"/>
      <c r="Q34" s="124"/>
      <c r="R34" s="122"/>
      <c r="S34" s="122"/>
      <c r="T34" s="122"/>
      <c r="U34" s="122"/>
    </row>
    <row r="35" spans="1:21" ht="12.75">
      <c r="A35" s="111" t="s">
        <v>34</v>
      </c>
      <c r="B35" s="29"/>
      <c r="C35" s="72"/>
      <c r="D35" s="30"/>
      <c r="E35" s="29">
        <v>1.12</v>
      </c>
      <c r="F35" s="29">
        <v>1.236</v>
      </c>
      <c r="G35" s="30">
        <f t="shared" si="0"/>
        <v>11.035714285714285</v>
      </c>
      <c r="H35" s="29"/>
      <c r="I35" s="29"/>
      <c r="J35" s="30"/>
      <c r="K35" s="29">
        <f t="shared" si="1"/>
        <v>1.12</v>
      </c>
      <c r="L35" s="29">
        <f t="shared" si="2"/>
        <v>1.236</v>
      </c>
      <c r="M35" s="31">
        <f t="shared" si="3"/>
        <v>11.035714285714285</v>
      </c>
      <c r="P35" s="122"/>
      <c r="Q35" s="122"/>
      <c r="R35" s="124"/>
      <c r="S35" s="124"/>
      <c r="T35" s="122"/>
      <c r="U35" s="122"/>
    </row>
    <row r="36" spans="1:21" ht="12.75">
      <c r="A36" s="111" t="s">
        <v>46</v>
      </c>
      <c r="B36" s="29">
        <v>467</v>
      </c>
      <c r="C36" s="29">
        <v>60.39</v>
      </c>
      <c r="D36" s="30">
        <f>C36/B36*10</f>
        <v>1.293147751605996</v>
      </c>
      <c r="E36" s="72">
        <v>7606.27</v>
      </c>
      <c r="F36" s="72">
        <v>919.28</v>
      </c>
      <c r="G36" s="30">
        <f t="shared" si="0"/>
        <v>1.2085818673278754</v>
      </c>
      <c r="H36" s="29"/>
      <c r="I36" s="29"/>
      <c r="J36" s="30"/>
      <c r="K36" s="29">
        <f t="shared" si="1"/>
        <v>8073.27</v>
      </c>
      <c r="L36" s="29">
        <f t="shared" si="2"/>
        <v>979.67</v>
      </c>
      <c r="M36" s="31">
        <f t="shared" si="3"/>
        <v>1.2134735986781067</v>
      </c>
      <c r="P36" s="122"/>
      <c r="Q36" s="122"/>
      <c r="R36" s="122"/>
      <c r="S36" s="122"/>
      <c r="T36" s="122"/>
      <c r="U36" s="122"/>
    </row>
    <row r="37" spans="1:21" ht="13.5" thickBot="1">
      <c r="A37" s="109" t="s">
        <v>56</v>
      </c>
      <c r="B37" s="35"/>
      <c r="C37" s="35"/>
      <c r="D37" s="36"/>
      <c r="E37" s="35">
        <v>229.64</v>
      </c>
      <c r="F37" s="35">
        <v>57.061</v>
      </c>
      <c r="G37" s="36">
        <f t="shared" si="0"/>
        <v>2.4848022992510015</v>
      </c>
      <c r="H37" s="35"/>
      <c r="I37" s="35"/>
      <c r="J37" s="36"/>
      <c r="K37" s="35">
        <f aca="true" t="shared" si="5" ref="K37:K68">B37+E37+H37</f>
        <v>229.64</v>
      </c>
      <c r="L37" s="35">
        <f aca="true" t="shared" si="6" ref="L37:L68">C37+F37+I37</f>
        <v>57.061</v>
      </c>
      <c r="M37" s="37">
        <f aca="true" t="shared" si="7" ref="M37:M68">L37/K37*10</f>
        <v>2.4848022992510015</v>
      </c>
      <c r="R37" s="126"/>
      <c r="S37" s="126"/>
      <c r="T37" s="126"/>
      <c r="U37" s="126"/>
    </row>
    <row r="38" spans="1:19" s="21" customFormat="1" ht="12.75">
      <c r="A38" s="14" t="s">
        <v>102</v>
      </c>
      <c r="B38" s="108">
        <v>237.97</v>
      </c>
      <c r="C38" s="108">
        <v>47.328</v>
      </c>
      <c r="D38" s="26">
        <f>C38/B38*10</f>
        <v>1.9888221204353491</v>
      </c>
      <c r="E38" s="119">
        <v>1315.37</v>
      </c>
      <c r="F38" s="119">
        <v>435.374</v>
      </c>
      <c r="G38" s="26">
        <f t="shared" si="0"/>
        <v>3.3098975953533993</v>
      </c>
      <c r="H38" s="119">
        <v>6243.36</v>
      </c>
      <c r="I38" s="119">
        <v>520.732</v>
      </c>
      <c r="J38" s="26">
        <f>I38/H38*10</f>
        <v>0.8340573024781528</v>
      </c>
      <c r="K38" s="25">
        <f t="shared" si="5"/>
        <v>7796.7</v>
      </c>
      <c r="L38" s="25">
        <f t="shared" si="6"/>
        <v>1003.434</v>
      </c>
      <c r="M38" s="27">
        <f t="shared" si="7"/>
        <v>1.2869983454538458</v>
      </c>
      <c r="R38" s="127"/>
      <c r="S38" s="127"/>
    </row>
    <row r="39" spans="1:21" ht="12.75">
      <c r="A39" s="111" t="s">
        <v>0</v>
      </c>
      <c r="B39" s="82">
        <v>4.03</v>
      </c>
      <c r="C39" s="82">
        <v>1.817</v>
      </c>
      <c r="D39" s="30">
        <f>C39/B39*10</f>
        <v>4.508684863523572</v>
      </c>
      <c r="E39" s="83">
        <v>68.79</v>
      </c>
      <c r="F39" s="83">
        <v>12.522</v>
      </c>
      <c r="G39" s="30">
        <f t="shared" si="0"/>
        <v>1.8203227213257738</v>
      </c>
      <c r="H39" s="82"/>
      <c r="I39" s="82"/>
      <c r="J39" s="30"/>
      <c r="K39" s="29">
        <f t="shared" si="5"/>
        <v>72.82000000000001</v>
      </c>
      <c r="L39" s="29">
        <f t="shared" si="6"/>
        <v>14.339</v>
      </c>
      <c r="M39" s="31">
        <f t="shared" si="7"/>
        <v>1.969101895083768</v>
      </c>
      <c r="P39" s="128"/>
      <c r="Q39" s="128"/>
      <c r="R39" s="128"/>
      <c r="S39" s="128"/>
      <c r="T39" s="126"/>
      <c r="U39" s="126"/>
    </row>
    <row r="40" spans="1:19" ht="12.75">
      <c r="A40" s="111" t="s">
        <v>25</v>
      </c>
      <c r="B40" s="82">
        <v>0.9</v>
      </c>
      <c r="C40" s="82">
        <v>0.198</v>
      </c>
      <c r="D40" s="30">
        <f>C40/B40*10</f>
        <v>2.2</v>
      </c>
      <c r="E40" s="83">
        <v>100.92</v>
      </c>
      <c r="F40" s="83">
        <v>17.159</v>
      </c>
      <c r="G40" s="30">
        <f t="shared" si="0"/>
        <v>1.7002576298057868</v>
      </c>
      <c r="H40" s="82"/>
      <c r="I40" s="82"/>
      <c r="J40" s="30"/>
      <c r="K40" s="29">
        <f t="shared" si="5"/>
        <v>101.82000000000001</v>
      </c>
      <c r="L40" s="29">
        <f t="shared" si="6"/>
        <v>17.357</v>
      </c>
      <c r="M40" s="31">
        <f t="shared" si="7"/>
        <v>1.7046749165193475</v>
      </c>
      <c r="R40" s="128"/>
      <c r="S40" s="128"/>
    </row>
    <row r="41" spans="1:19" ht="12.75">
      <c r="A41" s="111" t="s">
        <v>103</v>
      </c>
      <c r="B41" s="82">
        <v>46.8</v>
      </c>
      <c r="C41" s="82">
        <v>8.826</v>
      </c>
      <c r="D41" s="30">
        <f>C41/B41*10</f>
        <v>1.8858974358974363</v>
      </c>
      <c r="E41" s="83"/>
      <c r="F41" s="83"/>
      <c r="G41" s="30"/>
      <c r="H41" s="82"/>
      <c r="I41" s="82"/>
      <c r="J41" s="30"/>
      <c r="K41" s="29">
        <f t="shared" si="5"/>
        <v>46.8</v>
      </c>
      <c r="L41" s="29">
        <f t="shared" si="6"/>
        <v>8.826</v>
      </c>
      <c r="M41" s="31">
        <f t="shared" si="7"/>
        <v>1.8858974358974363</v>
      </c>
      <c r="R41" s="128"/>
      <c r="S41" s="128"/>
    </row>
    <row r="42" spans="1:19" ht="12.75">
      <c r="A42" s="111" t="s">
        <v>87</v>
      </c>
      <c r="B42" s="81"/>
      <c r="C42" s="83"/>
      <c r="D42" s="30"/>
      <c r="E42" s="81">
        <v>1.8</v>
      </c>
      <c r="F42" s="83">
        <v>1.665</v>
      </c>
      <c r="G42" s="30">
        <f aca="true" t="shared" si="8" ref="G42:G89">F42/E42*10</f>
        <v>9.25</v>
      </c>
      <c r="H42" s="82"/>
      <c r="I42" s="82"/>
      <c r="J42" s="30"/>
      <c r="K42" s="29">
        <f t="shared" si="5"/>
        <v>1.8</v>
      </c>
      <c r="L42" s="29">
        <f t="shared" si="6"/>
        <v>1.665</v>
      </c>
      <c r="M42" s="31">
        <f t="shared" si="7"/>
        <v>9.25</v>
      </c>
      <c r="R42" s="126"/>
      <c r="S42" s="126"/>
    </row>
    <row r="43" spans="1:21" ht="12.75">
      <c r="A43" s="111" t="s">
        <v>36</v>
      </c>
      <c r="B43" s="81"/>
      <c r="C43" s="81"/>
      <c r="D43" s="30"/>
      <c r="E43" s="81">
        <v>1.94</v>
      </c>
      <c r="F43" s="81">
        <v>1.061</v>
      </c>
      <c r="G43" s="30">
        <f t="shared" si="8"/>
        <v>5.469072164948453</v>
      </c>
      <c r="H43" s="81">
        <v>190.66</v>
      </c>
      <c r="I43" s="83">
        <v>5.72</v>
      </c>
      <c r="J43" s="30">
        <f>I43/H43*10</f>
        <v>0.3000104898772684</v>
      </c>
      <c r="K43" s="29">
        <f t="shared" si="5"/>
        <v>192.6</v>
      </c>
      <c r="L43" s="29">
        <f t="shared" si="6"/>
        <v>6.781</v>
      </c>
      <c r="M43" s="31">
        <f t="shared" si="7"/>
        <v>0.3520768431983385</v>
      </c>
      <c r="P43" s="126"/>
      <c r="Q43" s="126"/>
      <c r="R43" s="126"/>
      <c r="S43" s="126"/>
      <c r="T43" s="126"/>
      <c r="U43" s="128"/>
    </row>
    <row r="44" spans="1:19" ht="12.75">
      <c r="A44" s="111" t="s">
        <v>35</v>
      </c>
      <c r="B44" s="82">
        <v>0.36</v>
      </c>
      <c r="C44" s="82">
        <v>0.099</v>
      </c>
      <c r="D44" s="30">
        <f>C44/B44*10</f>
        <v>2.75</v>
      </c>
      <c r="E44" s="81">
        <v>2.53</v>
      </c>
      <c r="F44" s="81">
        <v>2.517</v>
      </c>
      <c r="G44" s="30">
        <f t="shared" si="8"/>
        <v>9.948616600790514</v>
      </c>
      <c r="H44" s="82"/>
      <c r="I44" s="82"/>
      <c r="J44" s="30"/>
      <c r="K44" s="29">
        <f t="shared" si="5"/>
        <v>2.8899999999999997</v>
      </c>
      <c r="L44" s="29">
        <f t="shared" si="6"/>
        <v>2.616</v>
      </c>
      <c r="M44" s="31">
        <f t="shared" si="7"/>
        <v>9.051903114186853</v>
      </c>
      <c r="P44" s="126"/>
      <c r="Q44" s="126"/>
      <c r="R44" s="126"/>
      <c r="S44" s="126"/>
    </row>
    <row r="45" spans="1:19" ht="12.75">
      <c r="A45" s="111" t="s">
        <v>41</v>
      </c>
      <c r="B45" s="81">
        <v>149.85</v>
      </c>
      <c r="C45" s="81">
        <v>25.947</v>
      </c>
      <c r="D45" s="30">
        <f>C45/B45*10</f>
        <v>1.7315315315315316</v>
      </c>
      <c r="E45" s="81">
        <v>588</v>
      </c>
      <c r="F45" s="81">
        <v>161.67</v>
      </c>
      <c r="G45" s="30">
        <f t="shared" si="8"/>
        <v>2.7494897959183673</v>
      </c>
      <c r="H45" s="82">
        <v>0.25</v>
      </c>
      <c r="I45" s="82">
        <v>0.032</v>
      </c>
      <c r="J45" s="30">
        <f>I45/H45*10</f>
        <v>1.28</v>
      </c>
      <c r="K45" s="29">
        <f t="shared" si="5"/>
        <v>738.1</v>
      </c>
      <c r="L45" s="29">
        <f t="shared" si="6"/>
        <v>187.649</v>
      </c>
      <c r="M45" s="31">
        <f t="shared" si="7"/>
        <v>2.5423248882265277</v>
      </c>
      <c r="R45" s="128"/>
      <c r="S45" s="128"/>
    </row>
    <row r="46" spans="1:19" ht="12.75">
      <c r="A46" s="111" t="s">
        <v>11</v>
      </c>
      <c r="B46" s="83">
        <v>31.93</v>
      </c>
      <c r="C46" s="83">
        <v>9.091</v>
      </c>
      <c r="D46" s="30">
        <f>C46/B46*10</f>
        <v>2.847165674913874</v>
      </c>
      <c r="E46" s="83">
        <v>341.45</v>
      </c>
      <c r="F46" s="83">
        <v>196.583</v>
      </c>
      <c r="G46" s="30">
        <f t="shared" si="8"/>
        <v>5.757299751061648</v>
      </c>
      <c r="H46" s="81">
        <v>6052.45</v>
      </c>
      <c r="I46" s="81">
        <v>514.98</v>
      </c>
      <c r="J46" s="30">
        <f>I46/H46*10</f>
        <v>0.8508620476005585</v>
      </c>
      <c r="K46" s="29">
        <f t="shared" si="5"/>
        <v>6425.83</v>
      </c>
      <c r="L46" s="29">
        <f t="shared" si="6"/>
        <v>720.654</v>
      </c>
      <c r="M46" s="31">
        <f t="shared" si="7"/>
        <v>1.1214955888966873</v>
      </c>
      <c r="P46" s="126"/>
      <c r="Q46" s="128"/>
      <c r="R46" s="126"/>
      <c r="S46" s="128"/>
    </row>
    <row r="47" spans="1:21" s="21" customFormat="1" ht="12.75">
      <c r="A47" s="111" t="s">
        <v>59</v>
      </c>
      <c r="B47" s="82">
        <v>4.1</v>
      </c>
      <c r="C47" s="82">
        <v>1.35</v>
      </c>
      <c r="D47" s="30">
        <f>C47/B47*10</f>
        <v>3.292682926829269</v>
      </c>
      <c r="E47" s="83">
        <v>208.56</v>
      </c>
      <c r="F47" s="83">
        <v>40.719</v>
      </c>
      <c r="G47" s="30">
        <f t="shared" si="8"/>
        <v>1.9523878020713465</v>
      </c>
      <c r="H47" s="82"/>
      <c r="I47" s="82"/>
      <c r="J47" s="30"/>
      <c r="K47" s="29">
        <f t="shared" si="5"/>
        <v>212.66</v>
      </c>
      <c r="L47" s="29">
        <f t="shared" si="6"/>
        <v>42.069</v>
      </c>
      <c r="M47" s="31">
        <f t="shared" si="7"/>
        <v>1.978228157622496</v>
      </c>
      <c r="O47"/>
      <c r="P47"/>
      <c r="Q47"/>
      <c r="R47" s="128"/>
      <c r="S47" s="128"/>
      <c r="T47"/>
      <c r="U47"/>
    </row>
    <row r="48" spans="1:19" ht="13.5" thickBot="1">
      <c r="A48" s="109" t="s">
        <v>54</v>
      </c>
      <c r="B48" s="110"/>
      <c r="C48" s="110"/>
      <c r="D48" s="36"/>
      <c r="E48" s="91">
        <v>0.92</v>
      </c>
      <c r="F48" s="91">
        <v>0.918</v>
      </c>
      <c r="G48" s="36">
        <f t="shared" si="8"/>
        <v>9.978260869565217</v>
      </c>
      <c r="H48" s="110"/>
      <c r="I48" s="110"/>
      <c r="J48" s="36"/>
      <c r="K48" s="35">
        <f t="shared" si="5"/>
        <v>0.92</v>
      </c>
      <c r="L48" s="35">
        <f t="shared" si="6"/>
        <v>0.918</v>
      </c>
      <c r="M48" s="37">
        <f t="shared" si="7"/>
        <v>9.978260869565217</v>
      </c>
      <c r="R48" s="128"/>
      <c r="S48" s="126"/>
    </row>
    <row r="49" spans="1:18" s="21" customFormat="1" ht="12.75">
      <c r="A49" s="14" t="s">
        <v>64</v>
      </c>
      <c r="B49" s="108">
        <v>94.16</v>
      </c>
      <c r="C49" s="108">
        <v>16.949</v>
      </c>
      <c r="D49" s="26">
        <f>C49/B49*10</f>
        <v>1.8000212404418015</v>
      </c>
      <c r="E49" s="120">
        <v>2819.81</v>
      </c>
      <c r="F49" s="119">
        <v>973.95</v>
      </c>
      <c r="G49" s="26">
        <f t="shared" si="8"/>
        <v>3.4539561176107614</v>
      </c>
      <c r="H49" s="108">
        <v>1737.5</v>
      </c>
      <c r="I49" s="108">
        <v>232.216</v>
      </c>
      <c r="J49" s="26">
        <f>I49/H49*10</f>
        <v>1.336494964028777</v>
      </c>
      <c r="K49" s="25">
        <f t="shared" si="5"/>
        <v>4651.469999999999</v>
      </c>
      <c r="L49" s="25">
        <f t="shared" si="6"/>
        <v>1223.115</v>
      </c>
      <c r="M49" s="27">
        <f t="shared" si="7"/>
        <v>2.629523569968204</v>
      </c>
      <c r="R49" s="127"/>
    </row>
    <row r="50" spans="1:19" ht="12.75">
      <c r="A50" s="111" t="s">
        <v>88</v>
      </c>
      <c r="B50" s="82"/>
      <c r="C50" s="82"/>
      <c r="D50" s="30"/>
      <c r="E50" s="83">
        <v>24.28</v>
      </c>
      <c r="F50" s="82">
        <v>25.237</v>
      </c>
      <c r="G50" s="30">
        <f t="shared" si="8"/>
        <v>10.394151565074134</v>
      </c>
      <c r="H50" s="82"/>
      <c r="I50" s="82"/>
      <c r="J50" s="30"/>
      <c r="K50" s="29">
        <f t="shared" si="5"/>
        <v>24.28</v>
      </c>
      <c r="L50" s="29">
        <f t="shared" si="6"/>
        <v>25.237</v>
      </c>
      <c r="M50" s="31">
        <f t="shared" si="7"/>
        <v>10.394151565074134</v>
      </c>
      <c r="S50" s="128"/>
    </row>
    <row r="51" spans="1:19" ht="12.75">
      <c r="A51" s="111" t="s">
        <v>24</v>
      </c>
      <c r="B51" s="81"/>
      <c r="C51" s="81"/>
      <c r="D51" s="30"/>
      <c r="E51" s="81">
        <v>211.1</v>
      </c>
      <c r="F51" s="81">
        <v>78.943</v>
      </c>
      <c r="G51" s="30">
        <f t="shared" si="8"/>
        <v>3.739602084320227</v>
      </c>
      <c r="H51" s="82"/>
      <c r="I51" s="82"/>
      <c r="J51" s="30"/>
      <c r="K51" s="29">
        <f t="shared" si="5"/>
        <v>211.1</v>
      </c>
      <c r="L51" s="29">
        <f t="shared" si="6"/>
        <v>78.943</v>
      </c>
      <c r="M51" s="31">
        <f t="shared" si="7"/>
        <v>3.739602084320227</v>
      </c>
      <c r="P51" s="126"/>
      <c r="Q51" s="126"/>
      <c r="R51" s="126"/>
      <c r="S51" s="126"/>
    </row>
    <row r="52" spans="1:19" ht="12.75">
      <c r="A52" s="111" t="s">
        <v>89</v>
      </c>
      <c r="B52" s="82"/>
      <c r="C52" s="82"/>
      <c r="D52" s="30"/>
      <c r="E52" s="82">
        <v>0.17</v>
      </c>
      <c r="F52" s="82">
        <v>0.199</v>
      </c>
      <c r="G52" s="30">
        <f t="shared" si="8"/>
        <v>11.705882352941178</v>
      </c>
      <c r="H52" s="82"/>
      <c r="I52" s="82"/>
      <c r="J52" s="30"/>
      <c r="K52" s="29">
        <f t="shared" si="5"/>
        <v>0.17</v>
      </c>
      <c r="L52" s="29">
        <f t="shared" si="6"/>
        <v>0.199</v>
      </c>
      <c r="M52" s="31">
        <f t="shared" si="7"/>
        <v>11.705882352941178</v>
      </c>
      <c r="P52" s="128"/>
      <c r="Q52" s="128"/>
      <c r="R52" s="128"/>
      <c r="S52" s="128"/>
    </row>
    <row r="53" spans="1:21" s="21" customFormat="1" ht="12.75">
      <c r="A53" s="111" t="s">
        <v>111</v>
      </c>
      <c r="B53" s="82"/>
      <c r="C53" s="82"/>
      <c r="D53" s="30"/>
      <c r="E53" s="82">
        <v>1.2</v>
      </c>
      <c r="F53" s="82">
        <v>1.589</v>
      </c>
      <c r="G53" s="30">
        <f t="shared" si="8"/>
        <v>13.241666666666667</v>
      </c>
      <c r="H53" s="82"/>
      <c r="I53" s="82"/>
      <c r="J53" s="30"/>
      <c r="K53" s="29">
        <f t="shared" si="5"/>
        <v>1.2</v>
      </c>
      <c r="L53" s="29">
        <f t="shared" si="6"/>
        <v>1.589</v>
      </c>
      <c r="M53" s="31">
        <f t="shared" si="7"/>
        <v>13.241666666666667</v>
      </c>
      <c r="O53"/>
      <c r="P53"/>
      <c r="Q53"/>
      <c r="R53"/>
      <c r="S53"/>
      <c r="T53"/>
      <c r="U53"/>
    </row>
    <row r="54" spans="1:13" ht="12.75">
      <c r="A54" s="111" t="s">
        <v>27</v>
      </c>
      <c r="B54" s="83"/>
      <c r="C54" s="83"/>
      <c r="D54" s="30"/>
      <c r="E54" s="83">
        <v>1.83</v>
      </c>
      <c r="F54" s="83">
        <v>2.29</v>
      </c>
      <c r="G54" s="30">
        <f t="shared" si="8"/>
        <v>12.513661202185792</v>
      </c>
      <c r="H54" s="82"/>
      <c r="I54" s="82"/>
      <c r="J54" s="30"/>
      <c r="K54" s="29">
        <f t="shared" si="5"/>
        <v>1.83</v>
      </c>
      <c r="L54" s="29">
        <f t="shared" si="6"/>
        <v>2.29</v>
      </c>
      <c r="M54" s="31">
        <f t="shared" si="7"/>
        <v>12.513661202185792</v>
      </c>
    </row>
    <row r="55" spans="1:13" ht="12.75">
      <c r="A55" s="111" t="s">
        <v>29</v>
      </c>
      <c r="B55" s="82">
        <v>13.58</v>
      </c>
      <c r="C55" s="82">
        <v>2.996</v>
      </c>
      <c r="D55" s="30">
        <f>C55/B55*10</f>
        <v>2.2061855670103094</v>
      </c>
      <c r="E55" s="82">
        <v>246.31</v>
      </c>
      <c r="F55" s="82">
        <v>136.242</v>
      </c>
      <c r="G55" s="30">
        <f t="shared" si="8"/>
        <v>5.5313223174048955</v>
      </c>
      <c r="H55" s="82">
        <v>1676.6</v>
      </c>
      <c r="I55" s="82">
        <v>220.274</v>
      </c>
      <c r="J55" s="30">
        <f>I55/H55*10</f>
        <v>1.313813670523679</v>
      </c>
      <c r="K55" s="29">
        <f t="shared" si="5"/>
        <v>1936.4899999999998</v>
      </c>
      <c r="L55" s="29">
        <f t="shared" si="6"/>
        <v>359.512</v>
      </c>
      <c r="M55" s="31">
        <f t="shared" si="7"/>
        <v>1.8565135890193083</v>
      </c>
    </row>
    <row r="56" spans="1:21" s="21" customFormat="1" ht="12.75">
      <c r="A56" s="111" t="s">
        <v>112</v>
      </c>
      <c r="B56" s="82"/>
      <c r="C56" s="82"/>
      <c r="D56" s="30"/>
      <c r="E56" s="82">
        <v>1.35</v>
      </c>
      <c r="F56" s="82">
        <v>1.53</v>
      </c>
      <c r="G56" s="30">
        <f t="shared" si="8"/>
        <v>11.333333333333332</v>
      </c>
      <c r="H56" s="82"/>
      <c r="I56" s="82"/>
      <c r="J56" s="30"/>
      <c r="K56" s="29">
        <f t="shared" si="5"/>
        <v>1.35</v>
      </c>
      <c r="L56" s="29">
        <f t="shared" si="6"/>
        <v>1.53</v>
      </c>
      <c r="M56" s="31">
        <f t="shared" si="7"/>
        <v>11.333333333333332</v>
      </c>
      <c r="O56"/>
      <c r="P56"/>
      <c r="Q56"/>
      <c r="R56"/>
      <c r="S56"/>
      <c r="T56"/>
      <c r="U56"/>
    </row>
    <row r="57" spans="1:13" ht="12.75">
      <c r="A57" s="111" t="s">
        <v>113</v>
      </c>
      <c r="B57" s="82"/>
      <c r="C57" s="82"/>
      <c r="D57" s="30"/>
      <c r="E57" s="82">
        <v>1.35</v>
      </c>
      <c r="F57" s="82">
        <v>1.741</v>
      </c>
      <c r="G57" s="30">
        <f t="shared" si="8"/>
        <v>12.896296296296297</v>
      </c>
      <c r="H57" s="82"/>
      <c r="I57" s="82"/>
      <c r="J57" s="30"/>
      <c r="K57" s="29">
        <f t="shared" si="5"/>
        <v>1.35</v>
      </c>
      <c r="L57" s="29">
        <f t="shared" si="6"/>
        <v>1.741</v>
      </c>
      <c r="M57" s="31">
        <f t="shared" si="7"/>
        <v>12.896296296296297</v>
      </c>
    </row>
    <row r="58" spans="1:13" ht="12.75">
      <c r="A58" s="111" t="s">
        <v>13</v>
      </c>
      <c r="B58" s="82"/>
      <c r="C58" s="82"/>
      <c r="D58" s="30"/>
      <c r="E58" s="82">
        <v>2122.22</v>
      </c>
      <c r="F58" s="83">
        <v>630.253</v>
      </c>
      <c r="G58" s="30">
        <f t="shared" si="8"/>
        <v>2.9697816437504128</v>
      </c>
      <c r="H58" s="82">
        <v>60.9</v>
      </c>
      <c r="I58" s="82">
        <v>11.942</v>
      </c>
      <c r="J58" s="30">
        <f>I58/H58*10</f>
        <v>1.9609195402298851</v>
      </c>
      <c r="K58" s="29">
        <f t="shared" si="5"/>
        <v>2183.12</v>
      </c>
      <c r="L58" s="29">
        <f t="shared" si="6"/>
        <v>642.195</v>
      </c>
      <c r="M58" s="31">
        <f t="shared" si="7"/>
        <v>2.9416385723185168</v>
      </c>
    </row>
    <row r="59" spans="1:13" ht="12.75">
      <c r="A59" s="111" t="s">
        <v>30</v>
      </c>
      <c r="B59" s="82"/>
      <c r="C59" s="82"/>
      <c r="D59" s="30"/>
      <c r="E59" s="82">
        <v>3.58</v>
      </c>
      <c r="F59" s="82">
        <v>4.989</v>
      </c>
      <c r="G59" s="30">
        <f t="shared" si="8"/>
        <v>13.935754189944134</v>
      </c>
      <c r="H59" s="82"/>
      <c r="I59" s="82"/>
      <c r="J59" s="30"/>
      <c r="K59" s="29">
        <f t="shared" si="5"/>
        <v>3.58</v>
      </c>
      <c r="L59" s="29">
        <f t="shared" si="6"/>
        <v>4.989</v>
      </c>
      <c r="M59" s="31">
        <f t="shared" si="7"/>
        <v>13.935754189944134</v>
      </c>
    </row>
    <row r="60" spans="1:13" ht="12.75">
      <c r="A60" s="111" t="s">
        <v>107</v>
      </c>
      <c r="B60" s="82"/>
      <c r="C60" s="82"/>
      <c r="D60" s="30"/>
      <c r="E60" s="82">
        <v>1.51</v>
      </c>
      <c r="F60" s="82">
        <v>1.317</v>
      </c>
      <c r="G60" s="30">
        <f t="shared" si="8"/>
        <v>8.72185430463576</v>
      </c>
      <c r="H60" s="82"/>
      <c r="I60" s="82"/>
      <c r="J60" s="30"/>
      <c r="K60" s="29">
        <f t="shared" si="5"/>
        <v>1.51</v>
      </c>
      <c r="L60" s="29">
        <f t="shared" si="6"/>
        <v>1.317</v>
      </c>
      <c r="M60" s="31">
        <f t="shared" si="7"/>
        <v>8.72185430463576</v>
      </c>
    </row>
    <row r="61" spans="1:13" ht="12.75">
      <c r="A61" s="111" t="s">
        <v>38</v>
      </c>
      <c r="B61" s="82">
        <v>0.28</v>
      </c>
      <c r="C61" s="82">
        <v>0.046</v>
      </c>
      <c r="D61" s="30">
        <f>C61/B61*10</f>
        <v>1.6428571428571426</v>
      </c>
      <c r="E61" s="82">
        <v>87</v>
      </c>
      <c r="F61" s="82">
        <v>11.572</v>
      </c>
      <c r="G61" s="30">
        <f t="shared" si="8"/>
        <v>1.3301149425287355</v>
      </c>
      <c r="H61" s="82"/>
      <c r="I61" s="82"/>
      <c r="J61" s="30"/>
      <c r="K61" s="29">
        <f t="shared" si="5"/>
        <v>87.28</v>
      </c>
      <c r="L61" s="29">
        <f t="shared" si="6"/>
        <v>11.617999999999999</v>
      </c>
      <c r="M61" s="31">
        <f t="shared" si="7"/>
        <v>1.3311182401466541</v>
      </c>
    </row>
    <row r="62" spans="1:13" ht="12.75">
      <c r="A62" s="111" t="s">
        <v>114</v>
      </c>
      <c r="B62" s="82"/>
      <c r="C62" s="82"/>
      <c r="D62" s="30"/>
      <c r="E62" s="82">
        <v>1.69</v>
      </c>
      <c r="F62" s="82">
        <v>6.188</v>
      </c>
      <c r="G62" s="30">
        <f t="shared" si="8"/>
        <v>36.61538461538461</v>
      </c>
      <c r="H62" s="82"/>
      <c r="I62" s="82"/>
      <c r="J62" s="30"/>
      <c r="K62" s="29">
        <f t="shared" si="5"/>
        <v>1.69</v>
      </c>
      <c r="L62" s="29">
        <f t="shared" si="6"/>
        <v>6.188</v>
      </c>
      <c r="M62" s="31">
        <f t="shared" si="7"/>
        <v>36.61538461538461</v>
      </c>
    </row>
    <row r="63" spans="1:13" ht="12.75">
      <c r="A63" s="111" t="s">
        <v>92</v>
      </c>
      <c r="B63" s="82">
        <v>4.5</v>
      </c>
      <c r="C63" s="82">
        <v>0.852</v>
      </c>
      <c r="D63" s="30">
        <f>C63/B63*10</f>
        <v>1.8933333333333333</v>
      </c>
      <c r="E63" s="82">
        <v>59.4</v>
      </c>
      <c r="F63" s="82">
        <v>11.106</v>
      </c>
      <c r="G63" s="30">
        <f t="shared" si="8"/>
        <v>1.8696969696969699</v>
      </c>
      <c r="H63" s="82"/>
      <c r="I63" s="82"/>
      <c r="J63" s="30"/>
      <c r="K63" s="29">
        <f t="shared" si="5"/>
        <v>63.9</v>
      </c>
      <c r="L63" s="29">
        <f t="shared" si="6"/>
        <v>11.958</v>
      </c>
      <c r="M63" s="31">
        <f t="shared" si="7"/>
        <v>1.8713615023474177</v>
      </c>
    </row>
    <row r="64" spans="1:13" ht="12.75">
      <c r="A64" s="111" t="s">
        <v>43</v>
      </c>
      <c r="B64" s="82"/>
      <c r="C64" s="82"/>
      <c r="D64" s="30"/>
      <c r="E64" s="82">
        <v>1.06</v>
      </c>
      <c r="F64" s="82">
        <v>0.967</v>
      </c>
      <c r="G64" s="30">
        <f t="shared" si="8"/>
        <v>9.122641509433961</v>
      </c>
      <c r="H64" s="82"/>
      <c r="I64" s="82"/>
      <c r="J64" s="30"/>
      <c r="K64" s="29">
        <f t="shared" si="5"/>
        <v>1.06</v>
      </c>
      <c r="L64" s="29">
        <f t="shared" si="6"/>
        <v>0.967</v>
      </c>
      <c r="M64" s="31">
        <f t="shared" si="7"/>
        <v>9.122641509433961</v>
      </c>
    </row>
    <row r="65" spans="1:13" ht="12.75">
      <c r="A65" s="111" t="s">
        <v>48</v>
      </c>
      <c r="B65" s="82"/>
      <c r="C65" s="82"/>
      <c r="D65" s="30"/>
      <c r="E65" s="82">
        <v>7.65</v>
      </c>
      <c r="F65" s="82">
        <v>6.045</v>
      </c>
      <c r="G65" s="30">
        <f t="shared" si="8"/>
        <v>7.901960784313725</v>
      </c>
      <c r="H65" s="82"/>
      <c r="I65" s="82"/>
      <c r="J65" s="30"/>
      <c r="K65" s="29">
        <f t="shared" si="5"/>
        <v>7.65</v>
      </c>
      <c r="L65" s="29">
        <f t="shared" si="6"/>
        <v>6.045</v>
      </c>
      <c r="M65" s="31">
        <f t="shared" si="7"/>
        <v>7.901960784313725</v>
      </c>
    </row>
    <row r="66" spans="1:13" ht="12.75">
      <c r="A66" s="111" t="s">
        <v>52</v>
      </c>
      <c r="B66" s="82"/>
      <c r="C66" s="82"/>
      <c r="D66" s="30"/>
      <c r="E66" s="82">
        <v>0.16</v>
      </c>
      <c r="F66" s="82">
        <v>0.19</v>
      </c>
      <c r="G66" s="30">
        <f t="shared" si="8"/>
        <v>11.875</v>
      </c>
      <c r="H66" s="82"/>
      <c r="I66" s="82"/>
      <c r="J66" s="30"/>
      <c r="K66" s="29">
        <f t="shared" si="5"/>
        <v>0.16</v>
      </c>
      <c r="L66" s="29">
        <f t="shared" si="6"/>
        <v>0.19</v>
      </c>
      <c r="M66" s="31">
        <f t="shared" si="7"/>
        <v>11.875</v>
      </c>
    </row>
    <row r="67" spans="1:13" ht="12.75">
      <c r="A67" s="111" t="s">
        <v>55</v>
      </c>
      <c r="B67" s="82"/>
      <c r="C67" s="82"/>
      <c r="D67" s="30"/>
      <c r="E67" s="82">
        <v>22.76</v>
      </c>
      <c r="F67" s="82">
        <v>36.574</v>
      </c>
      <c r="G67" s="30">
        <f t="shared" si="8"/>
        <v>16.06942003514938</v>
      </c>
      <c r="H67" s="82"/>
      <c r="I67" s="82"/>
      <c r="J67" s="30"/>
      <c r="K67" s="29">
        <f t="shared" si="5"/>
        <v>22.76</v>
      </c>
      <c r="L67" s="29">
        <f t="shared" si="6"/>
        <v>36.574</v>
      </c>
      <c r="M67" s="31">
        <f t="shared" si="7"/>
        <v>16.06942003514938</v>
      </c>
    </row>
    <row r="68" spans="1:13" ht="12.75">
      <c r="A68" s="111" t="s">
        <v>53</v>
      </c>
      <c r="B68" s="82"/>
      <c r="C68" s="82"/>
      <c r="D68" s="30"/>
      <c r="E68" s="82">
        <v>16.75</v>
      </c>
      <c r="F68" s="82">
        <v>15.142</v>
      </c>
      <c r="G68" s="30">
        <f t="shared" si="8"/>
        <v>9.04</v>
      </c>
      <c r="H68" s="82"/>
      <c r="I68" s="82"/>
      <c r="J68" s="30"/>
      <c r="K68" s="29">
        <f t="shared" si="5"/>
        <v>16.75</v>
      </c>
      <c r="L68" s="29">
        <f t="shared" si="6"/>
        <v>15.142</v>
      </c>
      <c r="M68" s="31">
        <f t="shared" si="7"/>
        <v>9.04</v>
      </c>
    </row>
    <row r="69" spans="1:13" ht="13.5" thickBot="1">
      <c r="A69" s="109" t="s">
        <v>58</v>
      </c>
      <c r="B69" s="110">
        <v>75.62</v>
      </c>
      <c r="C69" s="110">
        <v>13.037</v>
      </c>
      <c r="D69" s="36">
        <f>C69/B69*10</f>
        <v>1.7240148108965883</v>
      </c>
      <c r="E69" s="110">
        <v>8.26</v>
      </c>
      <c r="F69" s="110">
        <v>1.63</v>
      </c>
      <c r="G69" s="36">
        <f t="shared" si="8"/>
        <v>1.973365617433414</v>
      </c>
      <c r="H69" s="110"/>
      <c r="I69" s="110"/>
      <c r="J69" s="36"/>
      <c r="K69" s="35">
        <f aca="true" t="shared" si="9" ref="K69:K89">B69+E69+H69</f>
        <v>83.88000000000001</v>
      </c>
      <c r="L69" s="35">
        <f aca="true" t="shared" si="10" ref="L69:L89">C69+F69+I69</f>
        <v>14.667000000000002</v>
      </c>
      <c r="M69" s="37">
        <f aca="true" t="shared" si="11" ref="M69:M89">L69/K69*10</f>
        <v>1.748569384835479</v>
      </c>
    </row>
    <row r="70" spans="1:13" s="21" customFormat="1" ht="12.75">
      <c r="A70" s="14" t="s">
        <v>69</v>
      </c>
      <c r="B70" s="108">
        <v>101.61</v>
      </c>
      <c r="C70" s="108">
        <v>24.707</v>
      </c>
      <c r="D70" s="26">
        <f>C70/B70*10</f>
        <v>2.4315520125971855</v>
      </c>
      <c r="E70" s="108">
        <v>90.31</v>
      </c>
      <c r="F70" s="108">
        <v>26.66</v>
      </c>
      <c r="G70" s="26">
        <f t="shared" si="8"/>
        <v>2.9520540360978846</v>
      </c>
      <c r="H70" s="108"/>
      <c r="I70" s="108"/>
      <c r="J70" s="26"/>
      <c r="K70" s="25">
        <f t="shared" si="9"/>
        <v>191.92000000000002</v>
      </c>
      <c r="L70" s="25">
        <f t="shared" si="10"/>
        <v>51.367000000000004</v>
      </c>
      <c r="M70" s="27">
        <f t="shared" si="11"/>
        <v>2.676479783243018</v>
      </c>
    </row>
    <row r="71" spans="1:13" ht="12.75">
      <c r="A71" s="111" t="s">
        <v>17</v>
      </c>
      <c r="B71" s="82">
        <v>0.36</v>
      </c>
      <c r="C71" s="82">
        <v>0.134</v>
      </c>
      <c r="D71" s="30">
        <f>C71/B71*10</f>
        <v>3.7222222222222223</v>
      </c>
      <c r="E71" s="82">
        <v>0.97</v>
      </c>
      <c r="F71" s="82">
        <v>0.874</v>
      </c>
      <c r="G71" s="30">
        <f t="shared" si="8"/>
        <v>9.010309278350515</v>
      </c>
      <c r="H71" s="82"/>
      <c r="I71" s="82"/>
      <c r="J71" s="30"/>
      <c r="K71" s="29">
        <f t="shared" si="9"/>
        <v>1.33</v>
      </c>
      <c r="L71" s="29">
        <f t="shared" si="10"/>
        <v>1.008</v>
      </c>
      <c r="M71" s="31">
        <f t="shared" si="11"/>
        <v>7.578947368421051</v>
      </c>
    </row>
    <row r="72" spans="1:13" ht="12.75">
      <c r="A72" s="111" t="s">
        <v>60</v>
      </c>
      <c r="B72" s="82"/>
      <c r="C72" s="82"/>
      <c r="D72" s="30"/>
      <c r="E72" s="82">
        <v>0.18</v>
      </c>
      <c r="F72" s="82">
        <v>0.196</v>
      </c>
      <c r="G72" s="30">
        <f t="shared" si="8"/>
        <v>10.88888888888889</v>
      </c>
      <c r="H72" s="82"/>
      <c r="I72" s="82"/>
      <c r="J72" s="30"/>
      <c r="K72" s="29">
        <f t="shared" si="9"/>
        <v>0.18</v>
      </c>
      <c r="L72" s="29">
        <f t="shared" si="10"/>
        <v>0.196</v>
      </c>
      <c r="M72" s="31">
        <f t="shared" si="11"/>
        <v>10.88888888888889</v>
      </c>
    </row>
    <row r="73" spans="1:13" ht="12.75">
      <c r="A73" s="111" t="s">
        <v>95</v>
      </c>
      <c r="B73" s="82"/>
      <c r="C73" s="82"/>
      <c r="D73" s="30"/>
      <c r="E73" s="82">
        <v>0.18</v>
      </c>
      <c r="F73" s="82">
        <v>0.192</v>
      </c>
      <c r="G73" s="30">
        <f t="shared" si="8"/>
        <v>10.666666666666666</v>
      </c>
      <c r="H73" s="82"/>
      <c r="I73" s="82"/>
      <c r="J73" s="30"/>
      <c r="K73" s="29">
        <f t="shared" si="9"/>
        <v>0.18</v>
      </c>
      <c r="L73" s="29">
        <f t="shared" si="10"/>
        <v>0.192</v>
      </c>
      <c r="M73" s="31">
        <f t="shared" si="11"/>
        <v>10.666666666666666</v>
      </c>
    </row>
    <row r="74" spans="1:13" ht="12.75">
      <c r="A74" s="111" t="s">
        <v>96</v>
      </c>
      <c r="B74" s="82"/>
      <c r="C74" s="82"/>
      <c r="D74" s="30"/>
      <c r="E74" s="82">
        <v>1.8</v>
      </c>
      <c r="F74" s="82">
        <v>1.534</v>
      </c>
      <c r="G74" s="30">
        <f t="shared" si="8"/>
        <v>8.522222222222222</v>
      </c>
      <c r="H74" s="82"/>
      <c r="I74" s="82"/>
      <c r="J74" s="30"/>
      <c r="K74" s="29">
        <f t="shared" si="9"/>
        <v>1.8</v>
      </c>
      <c r="L74" s="29">
        <f t="shared" si="10"/>
        <v>1.534</v>
      </c>
      <c r="M74" s="31">
        <f t="shared" si="11"/>
        <v>8.522222222222222</v>
      </c>
    </row>
    <row r="75" spans="1:13" ht="12.75">
      <c r="A75" s="111" t="s">
        <v>115</v>
      </c>
      <c r="B75" s="82"/>
      <c r="C75" s="82"/>
      <c r="D75" s="30"/>
      <c r="E75" s="82">
        <v>1.32</v>
      </c>
      <c r="F75" s="82">
        <v>1.628</v>
      </c>
      <c r="G75" s="30">
        <f t="shared" si="8"/>
        <v>12.333333333333332</v>
      </c>
      <c r="H75" s="82"/>
      <c r="I75" s="82"/>
      <c r="J75" s="30"/>
      <c r="K75" s="29">
        <f t="shared" si="9"/>
        <v>1.32</v>
      </c>
      <c r="L75" s="29">
        <f t="shared" si="10"/>
        <v>1.628</v>
      </c>
      <c r="M75" s="31">
        <f t="shared" si="11"/>
        <v>12.333333333333332</v>
      </c>
    </row>
    <row r="76" spans="1:13" ht="12.75">
      <c r="A76" s="111" t="s">
        <v>116</v>
      </c>
      <c r="B76" s="82"/>
      <c r="C76" s="82"/>
      <c r="D76" s="30"/>
      <c r="E76" s="82">
        <v>0.18</v>
      </c>
      <c r="F76" s="82">
        <v>0.153</v>
      </c>
      <c r="G76" s="30">
        <f t="shared" si="8"/>
        <v>8.5</v>
      </c>
      <c r="H76" s="82"/>
      <c r="I76" s="82"/>
      <c r="J76" s="30"/>
      <c r="K76" s="29">
        <f t="shared" si="9"/>
        <v>0.18</v>
      </c>
      <c r="L76" s="29">
        <f t="shared" si="10"/>
        <v>0.153</v>
      </c>
      <c r="M76" s="31">
        <f t="shared" si="11"/>
        <v>8.5</v>
      </c>
    </row>
    <row r="77" spans="1:13" ht="12.75">
      <c r="A77" s="111" t="s">
        <v>39</v>
      </c>
      <c r="B77" s="82">
        <v>101.25</v>
      </c>
      <c r="C77" s="82">
        <v>24.573</v>
      </c>
      <c r="D77" s="30">
        <f>C77/B77*10</f>
        <v>2.426962962962963</v>
      </c>
      <c r="E77" s="82">
        <v>85.5</v>
      </c>
      <c r="F77" s="82">
        <v>21.873</v>
      </c>
      <c r="G77" s="30">
        <f t="shared" si="8"/>
        <v>2.558245614035088</v>
      </c>
      <c r="H77" s="82"/>
      <c r="I77" s="82"/>
      <c r="J77" s="30"/>
      <c r="K77" s="29">
        <f t="shared" si="9"/>
        <v>186.75</v>
      </c>
      <c r="L77" s="29">
        <f t="shared" si="10"/>
        <v>46.446</v>
      </c>
      <c r="M77" s="31">
        <f t="shared" si="11"/>
        <v>2.4870682730923694</v>
      </c>
    </row>
    <row r="78" spans="1:13" ht="13.5" thickBot="1">
      <c r="A78" s="109" t="s">
        <v>104</v>
      </c>
      <c r="B78" s="110"/>
      <c r="C78" s="110"/>
      <c r="D78" s="36"/>
      <c r="E78" s="110">
        <v>0.18</v>
      </c>
      <c r="F78" s="110">
        <v>0.21</v>
      </c>
      <c r="G78" s="36">
        <f t="shared" si="8"/>
        <v>11.666666666666668</v>
      </c>
      <c r="H78" s="110"/>
      <c r="I78" s="110"/>
      <c r="J78" s="36"/>
      <c r="K78" s="35">
        <f t="shared" si="9"/>
        <v>0.18</v>
      </c>
      <c r="L78" s="35">
        <f t="shared" si="10"/>
        <v>0.21</v>
      </c>
      <c r="M78" s="37">
        <f t="shared" si="11"/>
        <v>11.666666666666668</v>
      </c>
    </row>
    <row r="79" spans="1:13" s="21" customFormat="1" ht="12.75">
      <c r="A79" s="14" t="s">
        <v>65</v>
      </c>
      <c r="B79" s="108">
        <v>860.77</v>
      </c>
      <c r="C79" s="108">
        <v>287.492</v>
      </c>
      <c r="D79" s="26">
        <f>C79/B79*10</f>
        <v>3.339939821322769</v>
      </c>
      <c r="E79" s="108">
        <v>3258.59</v>
      </c>
      <c r="F79" s="108">
        <v>970.717</v>
      </c>
      <c r="G79" s="26">
        <f t="shared" si="8"/>
        <v>2.9789479498801628</v>
      </c>
      <c r="H79" s="108">
        <v>711.89</v>
      </c>
      <c r="I79" s="108">
        <v>57.202</v>
      </c>
      <c r="J79" s="26">
        <f>I79/H79*10</f>
        <v>0.8035230161963225</v>
      </c>
      <c r="K79" s="25">
        <f t="shared" si="9"/>
        <v>4831.250000000001</v>
      </c>
      <c r="L79" s="25">
        <f t="shared" si="10"/>
        <v>1315.411</v>
      </c>
      <c r="M79" s="27">
        <f t="shared" si="11"/>
        <v>2.7227135834411382</v>
      </c>
    </row>
    <row r="80" spans="1:13" ht="12.75">
      <c r="A80" s="111" t="s">
        <v>57</v>
      </c>
      <c r="B80" s="82"/>
      <c r="C80" s="82"/>
      <c r="D80" s="30"/>
      <c r="E80" s="82">
        <v>1635.61</v>
      </c>
      <c r="F80" s="82">
        <v>568.908</v>
      </c>
      <c r="G80" s="30">
        <f t="shared" si="8"/>
        <v>3.4782619328568547</v>
      </c>
      <c r="H80" s="82">
        <v>0.07</v>
      </c>
      <c r="I80" s="82">
        <v>0.056</v>
      </c>
      <c r="J80" s="30">
        <f>I80/H80*10</f>
        <v>7.999999999999999</v>
      </c>
      <c r="K80" s="29">
        <f t="shared" si="9"/>
        <v>1635.6799999999998</v>
      </c>
      <c r="L80" s="29">
        <f t="shared" si="10"/>
        <v>568.964</v>
      </c>
      <c r="M80" s="31">
        <f t="shared" si="11"/>
        <v>3.478455443607552</v>
      </c>
    </row>
    <row r="81" spans="1:13" ht="12.75">
      <c r="A81" s="111" t="s">
        <v>9</v>
      </c>
      <c r="B81" s="82">
        <v>860.41</v>
      </c>
      <c r="C81" s="82">
        <v>287.264</v>
      </c>
      <c r="D81" s="30">
        <f>C81/B81*10</f>
        <v>3.33868736997478</v>
      </c>
      <c r="E81" s="82">
        <v>1619.85</v>
      </c>
      <c r="F81" s="82">
        <v>399.158</v>
      </c>
      <c r="G81" s="30">
        <f t="shared" si="8"/>
        <v>2.46416643516375</v>
      </c>
      <c r="H81" s="82">
        <v>711.82</v>
      </c>
      <c r="I81" s="82">
        <v>57.146</v>
      </c>
      <c r="J81" s="30">
        <f>I81/H81*10</f>
        <v>0.8028153184793908</v>
      </c>
      <c r="K81" s="29">
        <f t="shared" si="9"/>
        <v>3192.08</v>
      </c>
      <c r="L81" s="29">
        <f t="shared" si="10"/>
        <v>743.568</v>
      </c>
      <c r="M81" s="31">
        <f t="shared" si="11"/>
        <v>2.3294153028746147</v>
      </c>
    </row>
    <row r="82" spans="1:13" ht="12.75">
      <c r="A82" s="111" t="s">
        <v>106</v>
      </c>
      <c r="B82" s="82">
        <v>0.36</v>
      </c>
      <c r="C82" s="82">
        <v>0.228</v>
      </c>
      <c r="D82" s="30">
        <f>C82/B82*10</f>
        <v>6.333333333333334</v>
      </c>
      <c r="E82" s="82">
        <v>2.95</v>
      </c>
      <c r="F82" s="82">
        <v>2.389</v>
      </c>
      <c r="G82" s="30">
        <f t="shared" si="8"/>
        <v>8.098305084745762</v>
      </c>
      <c r="H82" s="82"/>
      <c r="I82" s="82"/>
      <c r="J82" s="30"/>
      <c r="K82" s="29">
        <f t="shared" si="9"/>
        <v>3.31</v>
      </c>
      <c r="L82" s="29">
        <f t="shared" si="10"/>
        <v>2.617</v>
      </c>
      <c r="M82" s="31">
        <f t="shared" si="11"/>
        <v>7.906344410876133</v>
      </c>
    </row>
    <row r="83" spans="1:13" ht="12.75">
      <c r="A83" s="111" t="s">
        <v>37</v>
      </c>
      <c r="B83" s="82"/>
      <c r="C83" s="82"/>
      <c r="D83" s="30"/>
      <c r="E83" s="82">
        <v>0.17</v>
      </c>
      <c r="F83" s="82">
        <v>0.261</v>
      </c>
      <c r="G83" s="30">
        <f t="shared" si="8"/>
        <v>15.352941176470587</v>
      </c>
      <c r="H83" s="82"/>
      <c r="I83" s="82"/>
      <c r="J83" s="30"/>
      <c r="K83" s="29">
        <f t="shared" si="9"/>
        <v>0.17</v>
      </c>
      <c r="L83" s="29">
        <f t="shared" si="10"/>
        <v>0.261</v>
      </c>
      <c r="M83" s="31">
        <f t="shared" si="11"/>
        <v>15.352941176470587</v>
      </c>
    </row>
    <row r="84" spans="1:13" ht="13.5" thickBot="1">
      <c r="A84" s="109" t="s">
        <v>117</v>
      </c>
      <c r="B84" s="110"/>
      <c r="C84" s="110"/>
      <c r="D84" s="36"/>
      <c r="E84" s="110">
        <v>0.01</v>
      </c>
      <c r="F84" s="110">
        <v>0.001</v>
      </c>
      <c r="G84" s="36">
        <f t="shared" si="8"/>
        <v>1</v>
      </c>
      <c r="H84" s="110"/>
      <c r="I84" s="110"/>
      <c r="J84" s="36"/>
      <c r="K84" s="35">
        <f t="shared" si="9"/>
        <v>0.01</v>
      </c>
      <c r="L84" s="35">
        <f t="shared" si="10"/>
        <v>0.001</v>
      </c>
      <c r="M84" s="37">
        <f t="shared" si="11"/>
        <v>1</v>
      </c>
    </row>
    <row r="85" spans="1:13" s="21" customFormat="1" ht="12.75">
      <c r="A85" s="14" t="s">
        <v>66</v>
      </c>
      <c r="B85" s="108">
        <v>3.15</v>
      </c>
      <c r="C85" s="108">
        <v>0.985</v>
      </c>
      <c r="D85" s="26">
        <f>C85/B85*10</f>
        <v>3.126984126984127</v>
      </c>
      <c r="E85" s="108">
        <v>81.64</v>
      </c>
      <c r="F85" s="108">
        <v>31.023</v>
      </c>
      <c r="G85" s="26">
        <f t="shared" si="8"/>
        <v>3.7999755022048016</v>
      </c>
      <c r="H85" s="108"/>
      <c r="I85" s="108"/>
      <c r="J85" s="26"/>
      <c r="K85" s="25">
        <f t="shared" si="9"/>
        <v>84.79</v>
      </c>
      <c r="L85" s="25">
        <f t="shared" si="10"/>
        <v>32.008</v>
      </c>
      <c r="M85" s="27">
        <f t="shared" si="11"/>
        <v>3.7749734638518695</v>
      </c>
    </row>
    <row r="86" spans="1:13" ht="12.75">
      <c r="A86" s="111" t="s">
        <v>1</v>
      </c>
      <c r="B86" s="82"/>
      <c r="C86" s="82"/>
      <c r="D86" s="30"/>
      <c r="E86" s="82">
        <v>1.35</v>
      </c>
      <c r="F86" s="82">
        <v>1.523</v>
      </c>
      <c r="G86" s="30">
        <f t="shared" si="8"/>
        <v>11.281481481481478</v>
      </c>
      <c r="H86" s="82"/>
      <c r="I86" s="82"/>
      <c r="J86" s="30"/>
      <c r="K86" s="29">
        <f t="shared" si="9"/>
        <v>1.35</v>
      </c>
      <c r="L86" s="29">
        <f t="shared" si="10"/>
        <v>1.523</v>
      </c>
      <c r="M86" s="31">
        <f t="shared" si="11"/>
        <v>11.281481481481478</v>
      </c>
    </row>
    <row r="87" spans="1:13" ht="13.5" thickBot="1">
      <c r="A87" s="109" t="s">
        <v>7</v>
      </c>
      <c r="B87" s="110">
        <v>3.15</v>
      </c>
      <c r="C87" s="110">
        <v>0.985</v>
      </c>
      <c r="D87" s="36">
        <f>C87/B87*10</f>
        <v>3.126984126984127</v>
      </c>
      <c r="E87" s="110">
        <v>80.29</v>
      </c>
      <c r="F87" s="110">
        <v>29.5</v>
      </c>
      <c r="G87" s="36">
        <f t="shared" si="8"/>
        <v>3.674181093535932</v>
      </c>
      <c r="H87" s="110"/>
      <c r="I87" s="110"/>
      <c r="J87" s="36"/>
      <c r="K87" s="35">
        <f t="shared" si="9"/>
        <v>83.44000000000001</v>
      </c>
      <c r="L87" s="35">
        <f t="shared" si="10"/>
        <v>30.485</v>
      </c>
      <c r="M87" s="37">
        <f t="shared" si="11"/>
        <v>3.6535234899328857</v>
      </c>
    </row>
    <row r="88" spans="1:13" s="21" customFormat="1" ht="12.75">
      <c r="A88" s="14" t="s">
        <v>67</v>
      </c>
      <c r="B88" s="108">
        <v>36.75</v>
      </c>
      <c r="C88" s="108">
        <v>7.337</v>
      </c>
      <c r="D88" s="26">
        <f>C88/B88*10</f>
        <v>1.9964625850340134</v>
      </c>
      <c r="E88" s="108">
        <v>92.87</v>
      </c>
      <c r="F88" s="108">
        <v>53.605</v>
      </c>
      <c r="G88" s="26">
        <f t="shared" si="8"/>
        <v>5.772046947345752</v>
      </c>
      <c r="H88" s="108">
        <v>0.09</v>
      </c>
      <c r="I88" s="108">
        <v>0.417</v>
      </c>
      <c r="J88" s="26">
        <f>I88/H88*10</f>
        <v>46.33333333333333</v>
      </c>
      <c r="K88" s="25">
        <f t="shared" si="9"/>
        <v>129.71</v>
      </c>
      <c r="L88" s="25">
        <f t="shared" si="10"/>
        <v>61.358999999999995</v>
      </c>
      <c r="M88" s="27">
        <f t="shared" si="11"/>
        <v>4.730475676509135</v>
      </c>
    </row>
    <row r="89" spans="1:13" ht="13.5" thickBot="1">
      <c r="A89" s="109" t="s">
        <v>3</v>
      </c>
      <c r="B89" s="110">
        <v>36.75</v>
      </c>
      <c r="C89" s="110">
        <v>7.337</v>
      </c>
      <c r="D89" s="36">
        <f>C89/B89*10</f>
        <v>1.9964625850340134</v>
      </c>
      <c r="E89" s="110">
        <v>92.87</v>
      </c>
      <c r="F89" s="110">
        <v>53.605</v>
      </c>
      <c r="G89" s="36">
        <f t="shared" si="8"/>
        <v>5.772046947345752</v>
      </c>
      <c r="H89" s="110">
        <v>0.09</v>
      </c>
      <c r="I89" s="110">
        <v>0.417</v>
      </c>
      <c r="J89" s="36">
        <f>I89/H89*10</f>
        <v>46.33333333333333</v>
      </c>
      <c r="K89" s="35">
        <f t="shared" si="9"/>
        <v>129.71</v>
      </c>
      <c r="L89" s="35">
        <f t="shared" si="10"/>
        <v>61.358999999999995</v>
      </c>
      <c r="M89" s="37">
        <f t="shared" si="11"/>
        <v>4.730475676509135</v>
      </c>
    </row>
  </sheetData>
  <sheetProtection/>
  <mergeCells count="8">
    <mergeCell ref="P2:Q2"/>
    <mergeCell ref="R2:S2"/>
    <mergeCell ref="T2:U2"/>
    <mergeCell ref="A1:M1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</dc:creator>
  <cp:keywords/>
  <dc:description/>
  <cp:lastModifiedBy>gyored</cp:lastModifiedBy>
  <dcterms:created xsi:type="dcterms:W3CDTF">2009-09-16T11:45:24Z</dcterms:created>
  <dcterms:modified xsi:type="dcterms:W3CDTF">2014-03-13T09:56:46Z</dcterms:modified>
  <cp:category/>
  <cp:version/>
  <cp:contentType/>
  <cp:contentStatus/>
</cp:coreProperties>
</file>